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15165" windowHeight="8940" activeTab="0"/>
  </bookViews>
  <sheets>
    <sheet name="7" sheetId="1" r:id="rId1"/>
    <sheet name="8" sheetId="2" r:id="rId2"/>
  </sheets>
  <externalReferences>
    <externalReference r:id="rId5"/>
  </externalReferences>
  <definedNames>
    <definedName name="_xlnm.Print_Area" localSheetId="0">'7'!$A$1:$H$262</definedName>
    <definedName name="_xlnm.Print_Area" localSheetId="1">'8'!$A$1:$I$288</definedName>
  </definedNames>
  <calcPr fullCalcOnLoad="1"/>
</workbook>
</file>

<file path=xl/sharedStrings.xml><?xml version="1.0" encoding="utf-8"?>
<sst xmlns="http://schemas.openxmlformats.org/spreadsheetml/2006/main" count="2396" uniqueCount="347">
  <si>
    <t>102 01 02</t>
  </si>
  <si>
    <t xml:space="preserve">Бюджетные инвестиции 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</si>
  <si>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области" на 2011-2013гг."</t>
  </si>
  <si>
    <t xml:space="preserve"> Долгосрочная целевая программа " Энергосбережение и повышение энергетической эффективности в сфере жилищно-коммунального хозяйства МО Сертолово в 2010-2012 гг." </t>
  </si>
  <si>
    <t>102 01 00</t>
  </si>
  <si>
    <t xml:space="preserve">Долгосрочная целевая программа" Проектирование, реконструкция и строительство  инженерных сетей и сооружений в сфере ЖКХ МО Сертолово Ленинградской области на 2011-2013 гг." </t>
  </si>
  <si>
    <t>Долгосрочная целевая программа "Благоустроенный город Сертолово на 2011-2013 гг."</t>
  </si>
  <si>
    <t>Долгосрочная  целевая программа "Молодое поколение  МО Сертолово на 2011-2013 гг."</t>
  </si>
  <si>
    <t>Единовременная материальная помощь гражданам РФ, оказавшимся в трудной жизненной ситуации,  и зарегистрированным на территории МО Сертолово</t>
  </si>
  <si>
    <t>Долгосрочная  целевая программа "Развитие физической культуры и спорта   в МО Сертолово на 2011-2013 гг."</t>
  </si>
  <si>
    <t>Средства массовой информации</t>
  </si>
  <si>
    <t>795 02 04</t>
  </si>
  <si>
    <t>092 03 06</t>
  </si>
  <si>
    <t>092 03 07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</si>
  <si>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</si>
  <si>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</si>
  <si>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</si>
  <si>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</si>
  <si>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 xml:space="preserve">Мероприятия по гражданской обороне </t>
  </si>
  <si>
    <t>219 00 00</t>
  </si>
  <si>
    <t>219 01 00</t>
  </si>
  <si>
    <t xml:space="preserve">Национальная оборона </t>
  </si>
  <si>
    <t>Мобилизационная и вневойсковая подготовка</t>
  </si>
  <si>
    <t>001 36 00</t>
  </si>
  <si>
    <t>Иные межбюджетные трансферты</t>
  </si>
  <si>
    <t>Меры социальной поддержки граждан</t>
  </si>
  <si>
    <t>Осуществление первичного воинского учета на территориях, где отсутствуют военные комиссариаты</t>
  </si>
  <si>
    <t>СОВЕТ ДЕПУТАТОВ МО СЕРТОЛОВО ЛЕНИНГРАДСКОЙ ОБЛАСТИ</t>
  </si>
  <si>
    <t>АДМИНИСТРАЦИЯ МО СЕРТОЛОВО ЛЕНИНГРАДСКОЙ ОБЛАСТИ</t>
  </si>
  <si>
    <t>521 00 00</t>
  </si>
  <si>
    <t>521 06 00</t>
  </si>
  <si>
    <t>017</t>
  </si>
  <si>
    <t>001 00 00</t>
  </si>
  <si>
    <t>Руководство в сфере установленных функций</t>
  </si>
  <si>
    <t xml:space="preserve">Подготовка населения и организаций к действиям в чрезвычайной ситуации в мирное и военное время </t>
  </si>
  <si>
    <t>491 01 00</t>
  </si>
  <si>
    <t xml:space="preserve">Бюджетные инвестиции в объекты капитального строительства, не включенные в целевые программы </t>
  </si>
  <si>
    <t>Содержание исполнительного органа МО Сертолово</t>
  </si>
  <si>
    <t>Участие в профилактике терроризма и экстремизма, осуществление мероприятий по защите населения  и территории от чрезвычайных ситуаций природного и техногенного характера</t>
  </si>
  <si>
    <t>Глава местной администрации (исполнительно-распорядительного органа муниципального образования)</t>
  </si>
  <si>
    <t>002 08 00</t>
  </si>
  <si>
    <t xml:space="preserve">070 05 00 </t>
  </si>
  <si>
    <t>КОМИТЕТ ПО УПРАВЛЕНИЮ МУНИЦИПАЛЬНЫМ ИМУЩЕСТВОМ МО СЕРТОЛОВО ЛЕНИНГРАДСКОЙ ОБЛАСТИ</t>
  </si>
  <si>
    <t>КОМИТЕТ ФИНАНСОВ И ЭКОНОМИКИ АДМИНИСТРАЦИИ МО СЕРТОЛОВО ЛЕНИНГРАДСКОЙ ОБЛАСТИ</t>
  </si>
  <si>
    <t>Оказание других видов социальной помощи</t>
  </si>
  <si>
    <t>Разработка проектно-сметной документации на строительство  здания администрации ул. Молодцова Сертолово-1</t>
  </si>
  <si>
    <t>Субсидии автономным учреждениям на финансовое обеспечение  муниципального задания  на оказание муниципальных услуг (выполнение) работ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</si>
  <si>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</si>
  <si>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457 85 00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</si>
  <si>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</si>
  <si>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</si>
  <si>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</si>
  <si>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</si>
  <si>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</si>
  <si>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</si>
  <si>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 xml:space="preserve">Расходы по содержанию временно незаселенного муниципального жилищного фонда 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</si>
  <si>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</si>
  <si>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</si>
  <si>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Мероприятия в области строительства, архитектуры и градостроительства</t>
  </si>
  <si>
    <t>338 00 00</t>
  </si>
  <si>
    <t>002</t>
  </si>
  <si>
    <t>004</t>
  </si>
  <si>
    <t xml:space="preserve"> Раздел</t>
  </si>
  <si>
    <t xml:space="preserve"> Подраздел</t>
  </si>
  <si>
    <t xml:space="preserve"> Вид  расходов </t>
  </si>
  <si>
    <t>Строительство  распределительного газопровода высокого, среднего и низкого давления для газоснабжения жилых домов мкр. Черная речка</t>
  </si>
  <si>
    <t>795 03 05</t>
  </si>
  <si>
    <t xml:space="preserve">Расходы на оплату электроэнергии для уличного освещения </t>
  </si>
  <si>
    <t>600 01 01</t>
  </si>
  <si>
    <t>600 01 02</t>
  </si>
  <si>
    <t>795 03 06</t>
  </si>
  <si>
    <t>Поставка и установка дорожных знаков</t>
  </si>
  <si>
    <t>002 04 03</t>
  </si>
  <si>
    <t xml:space="preserve">Обеспечение мероприятий по капитальному ремонту многоквартирных домов за счет средств местного бюджета </t>
  </si>
  <si>
    <t>Наименование</t>
  </si>
  <si>
    <t xml:space="preserve">ВСЕГО   </t>
  </si>
  <si>
    <t>005</t>
  </si>
  <si>
    <t>Центральный аппарат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</si>
  <si>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</si>
  <si>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</si>
  <si>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Поддержка жилищного хозяйства</t>
  </si>
  <si>
    <t>Поддержка коммунального хозяйства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</si>
  <si>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</si>
  <si>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</si>
  <si>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</si>
  <si>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</si>
  <si>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</si>
  <si>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</si>
  <si>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</si>
  <si>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</si>
  <si>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</si>
  <si>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</si>
  <si>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</si>
  <si>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</si>
  <si>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</si>
  <si>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</si>
  <si>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</si>
  <si>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Целевая                                                         статья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</si>
  <si>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</si>
  <si>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</si>
  <si>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</si>
  <si>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</si>
  <si>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</si>
  <si>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Целевые программы муниципальных образований</t>
  </si>
  <si>
    <t>Резервные средства</t>
  </si>
  <si>
    <t>621</t>
  </si>
  <si>
    <t>611</t>
  </si>
  <si>
    <t>002 04 01</t>
  </si>
  <si>
    <t>Осуществление отдельных  государственных полномочий в сфере профилактики безнадзорности и правонарушений несовершеннолетних</t>
  </si>
  <si>
    <t>Уличное освещение</t>
  </si>
  <si>
    <t>Благоустройство</t>
  </si>
  <si>
    <t>Государственная поддержка  средств массовой информации</t>
  </si>
  <si>
    <t xml:space="preserve">Межбюджетные трансферты </t>
  </si>
  <si>
    <t>521 06 01</t>
  </si>
  <si>
    <t>521 06 02</t>
  </si>
  <si>
    <t>Долгосрочная целевая программа "Безопасный город Сертолово на 2011-2013 гг."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</si>
  <si>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области" на 2011-2013 гг."</t>
  </si>
  <si>
    <t>795 11 00</t>
  </si>
  <si>
    <t xml:space="preserve">795 11 00 </t>
  </si>
  <si>
    <t>350 03 01</t>
  </si>
  <si>
    <t>350 03 02</t>
  </si>
  <si>
    <t>Общегосударственные вопросы</t>
  </si>
  <si>
    <t>Обеспечение мероприятий  по энергосбережению в жилищном хозяйстве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</si>
  <si>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</si>
  <si>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</si>
  <si>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</si>
  <si>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</si>
  <si>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</si>
  <si>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</si>
  <si>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002 04 02</t>
  </si>
  <si>
    <t>Межбюджетные трансферты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</si>
  <si>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</si>
  <si>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</si>
  <si>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</si>
  <si>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</si>
  <si>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</si>
  <si>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</si>
  <si>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090 00 00</t>
  </si>
  <si>
    <t>090 02 00</t>
  </si>
  <si>
    <t>092 00 00</t>
  </si>
  <si>
    <t>092 03 00</t>
  </si>
  <si>
    <t>092 03 05</t>
  </si>
  <si>
    <t>Субсидии юридическим лицам</t>
  </si>
  <si>
    <t>006</t>
  </si>
  <si>
    <t>001</t>
  </si>
  <si>
    <t>Национальная безопасность и правоохранительная деятельность</t>
  </si>
  <si>
    <t>Социальные выплаты</t>
  </si>
  <si>
    <t>795 00 00</t>
  </si>
  <si>
    <t>795 09 00</t>
  </si>
  <si>
    <t>218 00 00</t>
  </si>
  <si>
    <t>218 01 00</t>
  </si>
  <si>
    <t>795 12 00</t>
  </si>
  <si>
    <t>Национальная экономика</t>
  </si>
  <si>
    <t>505 00 00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</si>
  <si>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</si>
  <si>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</si>
  <si>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</si>
  <si>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</si>
  <si>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</si>
  <si>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</si>
  <si>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</si>
  <si>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Бюджетные инвестиции</t>
  </si>
  <si>
    <t>003</t>
  </si>
  <si>
    <t>795 07 00</t>
  </si>
  <si>
    <t>Коммунальное хозяйство</t>
  </si>
  <si>
    <t>102 00 00</t>
  </si>
  <si>
    <t>351 00 00</t>
  </si>
  <si>
    <t>351 05 00</t>
  </si>
  <si>
    <t>600 00 00</t>
  </si>
  <si>
    <t>600 01 00</t>
  </si>
  <si>
    <t>Образование</t>
  </si>
  <si>
    <t>Молодежная политика и оздоровление детей</t>
  </si>
  <si>
    <t>795 08 00</t>
  </si>
  <si>
    <t>Другие вопросы в области образования</t>
  </si>
  <si>
    <t>795 02 00</t>
  </si>
  <si>
    <t xml:space="preserve">Культура   </t>
  </si>
  <si>
    <t>795 01 00</t>
  </si>
  <si>
    <t>795 06 00</t>
  </si>
  <si>
    <t>Физическая культура и спорт</t>
  </si>
  <si>
    <t>795 03 00</t>
  </si>
  <si>
    <t xml:space="preserve">Выполнение функций органами местного самоуправления </t>
  </si>
  <si>
    <t>795 11 01</t>
  </si>
  <si>
    <t>795 11 02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</si>
  <si>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</si>
  <si>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</si>
  <si>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</si>
  <si>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</si>
  <si>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обеспечение населения</t>
  </si>
  <si>
    <t>795 04 00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</si>
  <si>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</si>
  <si>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</si>
  <si>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505 86 00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</si>
  <si>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</si>
  <si>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Мероприятия в области жилищного хозяйства</t>
  </si>
  <si>
    <t>350 03 00</t>
  </si>
  <si>
    <t>Субсидии автономным учреждениям на финансовое обеспечение  муниципального задания  на оказание муниципальных услуг(выполнение) работ</t>
  </si>
  <si>
    <t>098 01 00</t>
  </si>
  <si>
    <t>098 01 01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</si>
  <si>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</si>
  <si>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795 09 01</t>
  </si>
  <si>
    <t>795 08 01</t>
  </si>
  <si>
    <t>795 08 02</t>
  </si>
  <si>
    <t>795 07 01</t>
  </si>
  <si>
    <t>795 07 03</t>
  </si>
  <si>
    <t>Субсидия автономному учреждению "Редакция газеты "Петербургский рубеж"</t>
  </si>
  <si>
    <t>Ежемесячная денежная компенсация почетным жителям МО Сертолово по оплате за наем, санитарное содержание, текущий и капитальный ремонт общего имущества в многоквартирном доме</t>
  </si>
  <si>
    <t>795 02 02</t>
  </si>
  <si>
    <t>795 04 01</t>
  </si>
  <si>
    <t>795 04 02</t>
  </si>
  <si>
    <t>795 04 03</t>
  </si>
  <si>
    <t>795 03 02</t>
  </si>
  <si>
    <t>795 03 03</t>
  </si>
  <si>
    <t>Строительство распределительного газопровода высокого, среднего и низкого давления для газоснабжения жилых домов в мкр. Черная речка</t>
  </si>
  <si>
    <t>795 05 01</t>
  </si>
  <si>
    <t>795 05 02</t>
  </si>
  <si>
    <t xml:space="preserve">Озеленение </t>
  </si>
  <si>
    <t>795 05 03</t>
  </si>
  <si>
    <t>Прочие мероприятия по благоустройству</t>
  </si>
  <si>
    <t>795 05 04</t>
  </si>
  <si>
    <t>Долгосрочная целевая программа "Благоустроенный город Сертолово" на 2011-2013 гг.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</si>
  <si>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</si>
  <si>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 регионального бюджета </t>
  </si>
  <si>
    <t xml:space="preserve">795 00 00 </t>
  </si>
  <si>
    <t>13</t>
  </si>
  <si>
    <t xml:space="preserve"> Долгосрочная целевая программа " Энергосбережение и повышение энергетической эффективности в сфере жилищно-коммунального хозяйства МО Сертолово в 2010-2012гг." </t>
  </si>
  <si>
    <t>Массовый  спорт</t>
  </si>
  <si>
    <t>Ведомственная целевая программа "Текущее содержание и  ремонт  сетей уличного освещения города Сертолово в 2012 году"</t>
  </si>
  <si>
    <t>Ведомственная целевая программа "Текущее содержание и  ремонт  сетей уличного освещения города Сертолово в 2012 г."</t>
  </si>
  <si>
    <t xml:space="preserve">Долгосрочная  целевая программа "Развитие культуры МО Сертолово  на 2011-2013 гг."  </t>
  </si>
  <si>
    <t xml:space="preserve">795 01 00 </t>
  </si>
  <si>
    <t xml:space="preserve">Обеспечение мероприятий по капитальному ремонту многоквартирных домов за счет средств регионального бюджета </t>
  </si>
  <si>
    <t>338 00 01</t>
  </si>
  <si>
    <t>Разработка карт (планов) объектов землеустройства МО Сертолово</t>
  </si>
  <si>
    <t>Корректировка правил землепользования и застройки МО Сертолово</t>
  </si>
  <si>
    <t>338 00 02</t>
  </si>
  <si>
    <t>Бюджетные инвестиции- региональный бюджет</t>
  </si>
  <si>
    <t>МАУ "Сертоловское КСЦ "Спектр"</t>
  </si>
  <si>
    <t xml:space="preserve">Осуществление отдельного государственного полномочия Ленинградской области в сфере административных правонарушений  </t>
  </si>
  <si>
    <t>Мероприятия в области коммунального хозяйства</t>
  </si>
  <si>
    <t>Организация деятельности добровольной народной дружины по охране общественного порядка</t>
  </si>
  <si>
    <t>Региональные целевые программы</t>
  </si>
  <si>
    <t>522 00 00</t>
  </si>
  <si>
    <t>522 11 00</t>
  </si>
  <si>
    <t>Строительство КНС в мкр. Сертолово -2 и напорных канализационных коллекторов от Сертолово-2 до Сертолово-1</t>
  </si>
  <si>
    <t>522 11 03</t>
  </si>
  <si>
    <t>Дорожное хозяйство</t>
  </si>
  <si>
    <t>Софинансирование на капитальный ремонт и ремонт автомобильных дорог общего пользования местного значения и искусственных сооружений на них, в том числе населенных пунктов</t>
  </si>
  <si>
    <t>795 05 05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</si>
  <si>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в населенных пунктах Ленинградской области</t>
  </si>
  <si>
    <t>795 05 06</t>
  </si>
  <si>
    <t>Обеспечение мероприятий по капитальному ремонту многоквартирных домов за счет средств местного бюджета</t>
  </si>
  <si>
    <t>Реконструкция линий уличного освещения для получения возможности частичного отключения светильников в ночное время</t>
  </si>
  <si>
    <t>Установка в трансформаторных подстанциях (ТП) новых ячеек уличного освещения</t>
  </si>
  <si>
    <t xml:space="preserve">Долгосрочная целевая программа "Энергосбережение и повышение энергетической эффективности в сфере жилищно-коммунального хозяйства МО Сертолово в 2010-2012 гг." </t>
  </si>
  <si>
    <t>795 05 07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</si>
  <si>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</si>
  <si>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</si>
  <si>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521 01 00</t>
  </si>
  <si>
    <t xml:space="preserve"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</si>
  <si>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521 01 17</t>
  </si>
  <si>
    <t>Обеспечение мероприятий по внедрению коллективных (общедомовых) приборов учета потребления коммунальных ресурсов в рамках региональной адресной программы "Повышение энергоэффективности в жилищной сфере.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в Ленинградской области на 2012 год"</t>
  </si>
  <si>
    <t>Учреждения по обеспечению хозяйственного обслуживания</t>
  </si>
  <si>
    <t>093 00 00</t>
  </si>
  <si>
    <t xml:space="preserve">Обеспечение деятельности подведомственных учреждений </t>
  </si>
  <si>
    <t>093 99 00</t>
  </si>
  <si>
    <t>Приобретение оборудования  для проведения мероприятий</t>
  </si>
  <si>
    <t>505 86 01</t>
  </si>
  <si>
    <t>505 86 02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</si>
  <si>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</si>
  <si>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</si>
  <si>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002 03 00</t>
  </si>
  <si>
    <t>ДЦП "Совершенствование и развитие автомобильных дорог Ленинградской области на 2009-2020 годы"</t>
  </si>
  <si>
    <t>522 40 10</t>
  </si>
  <si>
    <t>Мероприятия по приведению в нормативное состояние автомобильных дорог местного значения - региональный бюджет</t>
  </si>
  <si>
    <t>522 40 11</t>
  </si>
  <si>
    <t>Ремонт асфальтобетонных покрытий автомобильных дорог и проездов</t>
  </si>
  <si>
    <t>795 05 08</t>
  </si>
  <si>
    <t>Муниципальное учреждение "Оказание услуг "Развитие"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</si>
  <si>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</si>
  <si>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795 03 07</t>
  </si>
  <si>
    <t>Выполнение функций казёнными учреждениями</t>
  </si>
  <si>
    <t>521 06 03</t>
  </si>
  <si>
    <t>Выполнение функций казенными учреждениями</t>
  </si>
  <si>
    <t>Содержание и ремонт  улично-дорожной сети, инженерных сооружений на дорогах в границах муниципального образования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</si>
  <si>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</si>
  <si>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Обеспечение мероприятий в рамках муниципальной адресной  программы "Поэтапный переход  на отпуск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в МО Сертолово в 2009-2012 г."</t>
  </si>
  <si>
    <t>Реконструкция муниципальных жилых помещений в мкр. Сертолово -1 в жилом доме  по ул. Заречная д. 9 (5-й этаж)</t>
  </si>
  <si>
    <t>Бюджетные инвестиции в объекты капитального строительства собственности муниципальных образований: "Строительство распределительного газопровода высокого, среднего и низкого давления для газоснабжения жилых домов в мкр. Черная речка"</t>
  </si>
  <si>
    <t xml:space="preserve">Бюджетные инвестиции в объекты капитального строительства, государственной собственности  субъектов Российской Федерации (объекты капитального строительства собственности муниципальных образований) </t>
  </si>
  <si>
    <t>ДЦП "Чистая вода Ленинградской области на 2011-2017 годы"</t>
  </si>
  <si>
    <t xml:space="preserve">Долгосрочная целевая программа "Проектирование, реконструкция и строительство  инженерных сетей и сооружений в сфере ЖКХ МО Сертолово Ленинградской области на 2011-2013 гг." </t>
  </si>
  <si>
    <t xml:space="preserve">Долгосрочная целевая программа " Энергосбережение и повышение энергетической эффективности в сфере жилищно-коммунального хозяйства МО Сертолово в 2010-2012 гг." </t>
  </si>
  <si>
    <t>Субсидии МАУ "Сертоловское КСЦ "Спектр" на выполнение муниципального задания по реализации программных мероприятий для детей и молодежи</t>
  </si>
  <si>
    <t>Именная стипендия Главы МО Сертолово</t>
  </si>
  <si>
    <t>Культура и  кинематография</t>
  </si>
  <si>
    <t>Другие вопросы в области культуры и  кинематографии</t>
  </si>
  <si>
    <t>Субсидии МАУ "Сертоловское КСЦ "Спектр" на выполнение муниципального задания по реализации программных мероприятий, направленных на развитие сферы  культуры</t>
  </si>
  <si>
    <t>Единовременная материальная помощь гражданам Российской Федерации, оказавшимся в трудной жизненной ситуации,  и зарегистрированным на территории МО Сертолово</t>
  </si>
  <si>
    <t>Долгосрочная  целевая программа "Развитие физической культуры и спорта в МО Сертолово на 2011-2013 гг."</t>
  </si>
  <si>
    <t>Субсидии на выполнение муниципального задания  МАУ "Сертоловское КСЦ "Спектр" по реализации программных мероприятий, направленных на развитие сферы физической культуры и спорта</t>
  </si>
  <si>
    <t xml:space="preserve">Проектирование, реконструкция и строительство сетей уличного освещения  </t>
  </si>
  <si>
    <t>Долгосрочная  целевая программа "Государственный кадастровый учет земельных участков на которых расположены многоквартирные дома  в границах МО Сертолово на 2010-2012 гг."</t>
  </si>
  <si>
    <t>Долгосрочная целевая программа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 на 2011-2013 гг.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</si>
  <si>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</si>
  <si>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Долгосрочная  целевая программа "Государственный кадастровый учет земельных участков, на которых расположены многоквартирные дома в границах МО Сертолово на 2010-2012 гг."</t>
  </si>
  <si>
    <t>Долгосрочная целевая программа "Развитие малого и среднего предпринимательства МО Сертолово на 2011-2013 гг."</t>
  </si>
  <si>
    <t>Проектирование строительства внутриплощадочных сетей водоотведения жилой зоны в мкр. Сертолово -2 с учётом перспективы развития</t>
  </si>
  <si>
    <t>Проведение мероприятий для детей и молодежи</t>
  </si>
  <si>
    <t>431 01 00</t>
  </si>
  <si>
    <t>Мероприятия в сфере культуры и кинематографии</t>
  </si>
  <si>
    <t>440 01 00</t>
  </si>
  <si>
    <t>Ремонт асфальтобетонных покрытий автомобильных дорог и проездов за счет  иных межбюджетных трансфертов</t>
  </si>
  <si>
    <t>795 05 09</t>
  </si>
  <si>
    <t>Капитальный ремонт и ремонт автомобильных дорог общего пользования, местного значения, в том числе населенных пунктах</t>
  </si>
  <si>
    <t>522 40 13</t>
  </si>
  <si>
    <t xml:space="preserve"> Межбюджетные трансферты бюджету МО "Всеволожский муниципальный район" Ленинградской области на осуществление части полномочий по решению вопросов в области архитектуры и градостроительства в  соответствии с заключенным соглашением </t>
  </si>
  <si>
    <t>Межбюджетные трансферты бюджету МО "Всеволожский муниципальный район" Ленинградской области на реализацию переданных   полномочий по оценке жилых помещений муниципального жилищного фонда  МО Сертолово в соответствии с заключенным соглашением</t>
  </si>
  <si>
    <t xml:space="preserve"> Межбюджетные трансферты бюджету МО "Всеволожский муниципальный район" Ленинградской области  на реализацию переданных  полномочий по организации библиотечного обслуживания населения, комплектованию и обеспечению сохранности библиотечных фондов</t>
  </si>
  <si>
    <t xml:space="preserve">Межбюджетные трансферты бюджету МО "Всеволожский муниципальный район" Ленинградской области на осуществление части полномочий по решению вопросов местного значения в соответствии с заключенными соглашениями </t>
  </si>
  <si>
    <t>Субсидии управляющим организациям на возмещение затрат по вывозу сверхнормативного мусора от населения МО Сертолово</t>
  </si>
  <si>
    <t>350 01 00</t>
  </si>
  <si>
    <t>Строительство внутриплощадочных сетей водоснабжения в мкр. Сертолово -2 с учетом перспективы развития</t>
  </si>
  <si>
    <t xml:space="preserve">Строительство внутриплощадочных сетей водоснабжения в мкр. Сертолово -2 </t>
  </si>
  <si>
    <t>4</t>
  </si>
  <si>
    <t>6</t>
  </si>
  <si>
    <t>Приложение № 2</t>
  </si>
  <si>
    <t xml:space="preserve">к решению совета депутатов </t>
  </si>
  <si>
    <t>к решению совета депутатов</t>
  </si>
  <si>
    <t>Приложение № 3</t>
  </si>
  <si>
    <t>Сертоловское муниципальное бюджетное учреждение "Оказание услуг "Развитие"</t>
  </si>
  <si>
    <t xml:space="preserve">Долгосрочная целевая программа "Безопасный город Сертолово на 2011-2013гг." </t>
  </si>
  <si>
    <t>Разработка проектно-сметной документации на строительство здания администрации  Сертолово-1</t>
  </si>
  <si>
    <t>Другие вопросы в области культуры и кинематографии</t>
  </si>
  <si>
    <t>Долгосрочная целевая программа " Развитие малого и среднего предпринимательства МО Сертолово на 2011-2013 гг."</t>
  </si>
  <si>
    <t xml:space="preserve">Исполнение бюджета МО Сертолово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за 2012 год                                                                     </t>
  </si>
  <si>
    <t>Прочие выплаты по обязательствам государства (муниципального образования)</t>
  </si>
  <si>
    <t>Прочие выплаты по обязательствам государства  (муниципального образования )</t>
  </si>
  <si>
    <t>Прочие выплаты по обязательствам государства (муниципального образования )</t>
  </si>
  <si>
    <t>Исполнение бюджета МО Сертолово по ведомственной структуре расходов бюджета за 2012 год</t>
  </si>
  <si>
    <t>Код главного распорядителя</t>
  </si>
  <si>
    <r>
      <t xml:space="preserve">% </t>
    </r>
    <r>
      <rPr>
        <b/>
        <sz val="10.5"/>
        <rFont val="Times New Roman"/>
        <family val="1"/>
      </rPr>
      <t>исполнения</t>
    </r>
  </si>
  <si>
    <r>
      <t>Утверждено</t>
    </r>
    <r>
      <rPr>
        <b/>
        <sz val="12"/>
        <rFont val="Times New Roman"/>
        <family val="1"/>
      </rPr>
      <t xml:space="preserve">                                                                 (тыс.руб.) </t>
    </r>
  </si>
  <si>
    <r>
      <t>Кассовое исполнение</t>
    </r>
    <r>
      <rPr>
        <b/>
        <sz val="12"/>
        <rFont val="Times New Roman"/>
        <family val="1"/>
      </rPr>
      <t xml:space="preserve"> (тыс.руб.)</t>
    </r>
  </si>
  <si>
    <r>
      <t>Утверждено</t>
    </r>
    <r>
      <rPr>
        <b/>
        <sz val="12"/>
        <rFont val="Times New Roman"/>
        <family val="1"/>
      </rPr>
      <t xml:space="preserve">     (тыс.руб.) </t>
    </r>
  </si>
  <si>
    <r>
      <t>Кассовое исполнение</t>
    </r>
    <r>
      <rPr>
        <b/>
        <sz val="12"/>
        <rFont val="Times New Roman"/>
        <family val="1"/>
      </rPr>
      <t xml:space="preserve"> (тыс.руб.)</t>
    </r>
  </si>
  <si>
    <t xml:space="preserve">от 23.04.2013 г. № 18  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</si>
  <si>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от 23.04.2013 г. № 18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</si>
</sst>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"/>
    <numFmt numFmtId="172" formatCode="#,##0.0;[Red]#,##0.0"/>
    <numFmt numFmtId="173" formatCode="#,##0.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68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168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8" fontId="2" fillId="0" borderId="1" xfId="0" applyNumberFormat="1" applyFont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168" fontId="11" fillId="0" borderId="1" xfId="0" applyNumberFormat="1" applyFont="1" applyBorder="1" applyAlignment="1">
      <alignment/>
    </xf>
    <xf numFmtId="168" fontId="2" fillId="0" borderId="1" xfId="0" applyNumberFormat="1" applyFont="1" applyFill="1" applyBorder="1" applyAlignment="1">
      <alignment horizontal="right" wrapText="1"/>
    </xf>
    <xf numFmtId="168" fontId="1" fillId="0" borderId="1" xfId="0" applyNumberFormat="1" applyFont="1" applyFill="1" applyBorder="1" applyAlignment="1">
      <alignment/>
    </xf>
    <xf numFmtId="168" fontId="2" fillId="2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 horizontal="right" wrapText="1"/>
    </xf>
    <xf numFmtId="168" fontId="2" fillId="4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textRotation="90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right" wrapText="1"/>
    </xf>
    <xf numFmtId="168" fontId="2" fillId="4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justify" wrapText="1"/>
    </xf>
    <xf numFmtId="0" fontId="11" fillId="0" borderId="1" xfId="0" applyFont="1" applyBorder="1" applyAlignment="1">
      <alignment wrapText="1"/>
    </xf>
    <xf numFmtId="168" fontId="2" fillId="3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68" fontId="1" fillId="0" borderId="1" xfId="0" applyNumberFormat="1" applyFont="1" applyBorder="1" applyAlignment="1">
      <alignment/>
    </xf>
    <xf numFmtId="168" fontId="2" fillId="4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49" fontId="2" fillId="0" borderId="1" xfId="0" applyNumberFormat="1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88;&#1080;&#1083;.%205,6%20%20&#1085;&#1072;%2025.10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.2"/>
      <sheetName val="Лист1"/>
      <sheetName val="прил.5"/>
      <sheetName val="прил.6"/>
    </sheetNames>
    <sheetDataSet>
      <sheetData sheetId="3">
        <row r="168">
          <cell r="G168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" sqref="G7"/>
    </sheetView>
  </sheetViews>
  <sheetFormatPr defaultColWidth="9.00390625" defaultRowHeight="12.75"/>
  <cols>
    <col min="1" max="1" width="83.875" style="2" customWidth="1"/>
    <col min="2" max="2" width="4.75390625" style="1" customWidth="1"/>
    <col min="3" max="3" width="4.375" style="1" customWidth="1"/>
    <col min="4" max="4" width="10.25390625" style="0" customWidth="1"/>
    <col min="5" max="5" width="5.375" style="1" customWidth="1"/>
    <col min="6" max="6" width="12.00390625" style="0" customWidth="1"/>
    <col min="7" max="7" width="12.125" style="0" customWidth="1"/>
    <col min="8" max="8" width="8.875" style="21" customWidth="1"/>
  </cols>
  <sheetData>
    <row r="1" spans="1:8" ht="18" customHeight="1">
      <c r="A1" s="7"/>
      <c r="B1" s="52"/>
      <c r="C1" s="5"/>
      <c r="D1" s="5"/>
      <c r="E1" s="5"/>
      <c r="F1" s="109" t="s">
        <v>325</v>
      </c>
      <c r="G1" s="109"/>
      <c r="H1" s="109"/>
    </row>
    <row r="2" spans="1:8" ht="18" customHeight="1">
      <c r="A2" s="7"/>
      <c r="B2" s="3"/>
      <c r="C2" s="5"/>
      <c r="D2" s="5"/>
      <c r="E2" s="109" t="s">
        <v>326</v>
      </c>
      <c r="F2" s="111"/>
      <c r="G2" s="111"/>
      <c r="H2" s="111"/>
    </row>
    <row r="3" spans="1:8" ht="18" customHeight="1">
      <c r="A3" s="7"/>
      <c r="B3" s="3"/>
      <c r="C3" s="5"/>
      <c r="D3" s="5"/>
      <c r="E3" s="109" t="s">
        <v>346</v>
      </c>
      <c r="F3" s="111"/>
      <c r="G3" s="111"/>
      <c r="H3" s="111"/>
    </row>
    <row r="4" spans="1:7" ht="15" customHeight="1">
      <c r="A4" s="7"/>
      <c r="B4" s="3"/>
      <c r="C4" s="5"/>
      <c r="D4" s="5"/>
      <c r="E4" s="5"/>
      <c r="F4" s="5"/>
      <c r="G4" s="5"/>
    </row>
    <row r="5" spans="1:7" ht="12" customHeight="1" hidden="1">
      <c r="A5" s="7"/>
      <c r="B5" s="8"/>
      <c r="C5" s="8"/>
      <c r="D5" s="9"/>
      <c r="E5" s="10"/>
      <c r="F5" s="4"/>
      <c r="G5" s="4"/>
    </row>
    <row r="6" spans="1:8" s="4" customFormat="1" ht="38.25" customHeight="1">
      <c r="A6" s="110" t="s">
        <v>334</v>
      </c>
      <c r="B6" s="110"/>
      <c r="C6" s="110"/>
      <c r="D6" s="110"/>
      <c r="E6" s="110"/>
      <c r="F6" s="110"/>
      <c r="G6" s="110"/>
      <c r="H6" s="110"/>
    </row>
    <row r="7" spans="1:8" s="4" customFormat="1" ht="18" customHeight="1">
      <c r="A7" s="51"/>
      <c r="B7" s="51"/>
      <c r="C7" s="51"/>
      <c r="D7" s="51"/>
      <c r="E7" s="51"/>
      <c r="F7" s="50"/>
      <c r="G7" s="50"/>
      <c r="H7" s="22"/>
    </row>
    <row r="8" spans="1:8" ht="73.5" customHeight="1">
      <c r="A8" s="68" t="s">
        <v>74</v>
      </c>
      <c r="B8" s="69" t="s">
        <v>62</v>
      </c>
      <c r="C8" s="69" t="s">
        <v>63</v>
      </c>
      <c r="D8" s="68" t="s">
        <v>97</v>
      </c>
      <c r="E8" s="69" t="s">
        <v>64</v>
      </c>
      <c r="F8" s="107" t="s">
        <v>341</v>
      </c>
      <c r="G8" s="107" t="s">
        <v>342</v>
      </c>
      <c r="H8" s="94" t="s">
        <v>340</v>
      </c>
    </row>
    <row r="9" spans="1:8" ht="12.75" customHeight="1">
      <c r="A9" s="68">
        <v>1</v>
      </c>
      <c r="B9" s="93">
        <v>2</v>
      </c>
      <c r="C9" s="93" t="s">
        <v>93</v>
      </c>
      <c r="D9" s="68">
        <v>4</v>
      </c>
      <c r="E9" s="93" t="s">
        <v>95</v>
      </c>
      <c r="F9" s="68">
        <v>6</v>
      </c>
      <c r="G9" s="68">
        <v>7</v>
      </c>
      <c r="H9" s="95">
        <v>8</v>
      </c>
    </row>
    <row r="10" spans="1:8" ht="15" customHeight="1">
      <c r="A10" s="70" t="s">
        <v>121</v>
      </c>
      <c r="B10" s="27" t="s">
        <v>82</v>
      </c>
      <c r="C10" s="27"/>
      <c r="D10" s="25"/>
      <c r="E10" s="28"/>
      <c r="F10" s="55">
        <f>F11+F15+F19+F30+F34+F38</f>
        <v>72168.3</v>
      </c>
      <c r="G10" s="55">
        <f>G11+G15+G19+G30+G34+G38</f>
        <v>70171.1</v>
      </c>
      <c r="H10" s="102">
        <f>ROUND(G10/F10*100,1)</f>
        <v>97.2</v>
      </c>
    </row>
    <row r="11" spans="1:8" ht="27.75" customHeight="1">
      <c r="A11" s="70" t="str">
        <f>8!A280</f>
        <v>Функционирование высшего должностного лица субъекта Российской Федерации и органа местного самоуправления</v>
      </c>
      <c r="B11" s="27" t="s">
        <v>82</v>
      </c>
      <c r="C11" s="27" t="s">
        <v>83</v>
      </c>
      <c r="D11" s="25"/>
      <c r="E11" s="28"/>
      <c r="F11" s="55">
        <f aca="true" t="shared" si="0" ref="F11:G13">F12</f>
        <v>1193</v>
      </c>
      <c r="G11" s="55">
        <f t="shared" si="0"/>
        <v>1181.9</v>
      </c>
      <c r="H11" s="102">
        <f>ROUND(G11/F11*100,1)</f>
        <v>99.1</v>
      </c>
    </row>
    <row r="12" spans="1:8" s="24" customFormat="1" ht="31.5" customHeight="1">
      <c r="A12" s="71" t="str">
        <f>8!A281</f>
        <v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2" s="43" t="s">
        <v>82</v>
      </c>
      <c r="C12" s="43" t="s">
        <v>83</v>
      </c>
      <c r="D12" s="44" t="s">
        <v>123</v>
      </c>
      <c r="E12" s="45"/>
      <c r="F12" s="49">
        <f t="shared" si="0"/>
        <v>1193</v>
      </c>
      <c r="G12" s="49">
        <f t="shared" si="0"/>
        <v>1181.9</v>
      </c>
      <c r="H12" s="100">
        <f aca="true" t="shared" si="1" ref="H12:H74">ROUND(G12/F12*100,1)</f>
        <v>99.1</v>
      </c>
    </row>
    <row r="13" spans="1:8" s="24" customFormat="1" ht="18.75" customHeight="1">
      <c r="A13" s="71" t="str">
        <f>8!A282</f>
        <v>Глава муниципального образования</v>
      </c>
      <c r="B13" s="43" t="s">
        <v>82</v>
      </c>
      <c r="C13" s="43" t="s">
        <v>83</v>
      </c>
      <c r="D13" s="41" t="s">
        <v>270</v>
      </c>
      <c r="E13" s="32"/>
      <c r="F13" s="49">
        <f t="shared" si="0"/>
        <v>1193</v>
      </c>
      <c r="G13" s="49">
        <f t="shared" si="0"/>
        <v>1181.9</v>
      </c>
      <c r="H13" s="100">
        <f t="shared" si="1"/>
        <v>99.1</v>
      </c>
    </row>
    <row r="14" spans="1:8" s="24" customFormat="1" ht="18.75" customHeight="1">
      <c r="A14" s="71" t="str">
        <f>8!A283</f>
        <v>Выполнение функций органами местного самоуправления </v>
      </c>
      <c r="B14" s="43" t="s">
        <v>82</v>
      </c>
      <c r="C14" s="43" t="s">
        <v>83</v>
      </c>
      <c r="D14" s="41" t="s">
        <v>270</v>
      </c>
      <c r="E14" s="32" t="s">
        <v>125</v>
      </c>
      <c r="F14" s="49">
        <f>8!G283</f>
        <v>1193</v>
      </c>
      <c r="G14" s="49">
        <f>8!H283</f>
        <v>1181.9</v>
      </c>
      <c r="H14" s="100">
        <f t="shared" si="1"/>
        <v>99.1</v>
      </c>
    </row>
    <row r="15" spans="1:10" ht="31.5" customHeight="1">
      <c r="A15" s="72" t="s">
        <v>126</v>
      </c>
      <c r="B15" s="26" t="s">
        <v>82</v>
      </c>
      <c r="C15" s="26" t="s">
        <v>84</v>
      </c>
      <c r="D15" s="26"/>
      <c r="E15" s="26"/>
      <c r="F15" s="55">
        <f aca="true" t="shared" si="2" ref="F15:G17">F16</f>
        <v>2708.4</v>
      </c>
      <c r="G15" s="55">
        <f t="shared" si="2"/>
        <v>2660</v>
      </c>
      <c r="H15" s="102">
        <f t="shared" si="1"/>
        <v>98.2</v>
      </c>
      <c r="J15" s="4"/>
    </row>
    <row r="16" spans="1:8" ht="31.5" customHeight="1">
      <c r="A16" s="73" t="s">
        <v>127</v>
      </c>
      <c r="B16" s="30" t="s">
        <v>82</v>
      </c>
      <c r="C16" s="30" t="s">
        <v>84</v>
      </c>
      <c r="D16" s="30" t="s">
        <v>123</v>
      </c>
      <c r="E16" s="30"/>
      <c r="F16" s="49">
        <f t="shared" si="2"/>
        <v>2708.4</v>
      </c>
      <c r="G16" s="49">
        <f t="shared" si="2"/>
        <v>2660</v>
      </c>
      <c r="H16" s="100">
        <f t="shared" si="1"/>
        <v>98.2</v>
      </c>
    </row>
    <row r="17" spans="1:8" ht="15.75">
      <c r="A17" s="44" t="s">
        <v>77</v>
      </c>
      <c r="B17" s="30" t="s">
        <v>82</v>
      </c>
      <c r="C17" s="30" t="s">
        <v>84</v>
      </c>
      <c r="D17" s="30" t="s">
        <v>128</v>
      </c>
      <c r="E17" s="30"/>
      <c r="F17" s="49">
        <f t="shared" si="2"/>
        <v>2708.4</v>
      </c>
      <c r="G17" s="49">
        <f t="shared" si="2"/>
        <v>2660</v>
      </c>
      <c r="H17" s="100">
        <f t="shared" si="1"/>
        <v>98.2</v>
      </c>
    </row>
    <row r="18" spans="1:8" ht="15.75">
      <c r="A18" s="73" t="s">
        <v>124</v>
      </c>
      <c r="B18" s="30" t="s">
        <v>82</v>
      </c>
      <c r="C18" s="30" t="s">
        <v>84</v>
      </c>
      <c r="D18" s="30" t="s">
        <v>128</v>
      </c>
      <c r="E18" s="30" t="s">
        <v>125</v>
      </c>
      <c r="F18" s="49">
        <f>8!G287</f>
        <v>2708.4</v>
      </c>
      <c r="G18" s="49">
        <f>8!H287</f>
        <v>2660</v>
      </c>
      <c r="H18" s="100">
        <f t="shared" si="1"/>
        <v>98.2</v>
      </c>
    </row>
    <row r="19" spans="1:8" ht="44.25" customHeight="1">
      <c r="A19" s="25" t="s">
        <v>189</v>
      </c>
      <c r="B19" s="26" t="s">
        <v>82</v>
      </c>
      <c r="C19" s="26" t="s">
        <v>85</v>
      </c>
      <c r="D19" s="29"/>
      <c r="E19" s="26"/>
      <c r="F19" s="55">
        <f>F20</f>
        <v>21053.9</v>
      </c>
      <c r="G19" s="55">
        <f>G20</f>
        <v>20545.300000000003</v>
      </c>
      <c r="H19" s="102">
        <f t="shared" si="1"/>
        <v>97.6</v>
      </c>
    </row>
    <row r="20" spans="1:8" s="23" customFormat="1" ht="28.5" customHeight="1">
      <c r="A20" s="73" t="s">
        <v>127</v>
      </c>
      <c r="B20" s="30" t="s">
        <v>82</v>
      </c>
      <c r="C20" s="30" t="s">
        <v>85</v>
      </c>
      <c r="D20" s="30" t="s">
        <v>123</v>
      </c>
      <c r="E20" s="30"/>
      <c r="F20" s="49">
        <f>F21+F28</f>
        <v>21053.9</v>
      </c>
      <c r="G20" s="49">
        <f>G21+G28</f>
        <v>20545.300000000003</v>
      </c>
      <c r="H20" s="100">
        <f t="shared" si="1"/>
        <v>97.6</v>
      </c>
    </row>
    <row r="21" spans="1:8" ht="15.75">
      <c r="A21" s="44" t="s">
        <v>77</v>
      </c>
      <c r="B21" s="30" t="s">
        <v>82</v>
      </c>
      <c r="C21" s="30" t="s">
        <v>85</v>
      </c>
      <c r="D21" s="30" t="s">
        <v>128</v>
      </c>
      <c r="E21" s="30"/>
      <c r="F21" s="49">
        <f>F23+F24+F26</f>
        <v>19860.9</v>
      </c>
      <c r="G21" s="49">
        <f>G23+G24+G26</f>
        <v>19364.4</v>
      </c>
      <c r="H21" s="100">
        <f t="shared" si="1"/>
        <v>97.5</v>
      </c>
    </row>
    <row r="22" spans="1:8" ht="15.75">
      <c r="A22" s="73" t="s">
        <v>37</v>
      </c>
      <c r="B22" s="30" t="s">
        <v>82</v>
      </c>
      <c r="C22" s="30" t="s">
        <v>85</v>
      </c>
      <c r="D22" s="30" t="s">
        <v>107</v>
      </c>
      <c r="E22" s="30"/>
      <c r="F22" s="49">
        <f>F23</f>
        <v>18908.2</v>
      </c>
      <c r="G22" s="49">
        <f>G23</f>
        <v>18411.7</v>
      </c>
      <c r="H22" s="100">
        <f t="shared" si="1"/>
        <v>97.4</v>
      </c>
    </row>
    <row r="23" spans="1:8" ht="15.75">
      <c r="A23" s="73" t="s">
        <v>124</v>
      </c>
      <c r="B23" s="30" t="s">
        <v>82</v>
      </c>
      <c r="C23" s="30" t="s">
        <v>85</v>
      </c>
      <c r="D23" s="30" t="s">
        <v>107</v>
      </c>
      <c r="E23" s="30" t="s">
        <v>125</v>
      </c>
      <c r="F23" s="49">
        <f>8!G15</f>
        <v>18908.2</v>
      </c>
      <c r="G23" s="49">
        <f>8!H15</f>
        <v>18411.7</v>
      </c>
      <c r="H23" s="100">
        <f t="shared" si="1"/>
        <v>97.4</v>
      </c>
    </row>
    <row r="24" spans="1:8" ht="28.5" customHeight="1">
      <c r="A24" s="71" t="s">
        <v>237</v>
      </c>
      <c r="B24" s="30" t="s">
        <v>82</v>
      </c>
      <c r="C24" s="30" t="s">
        <v>85</v>
      </c>
      <c r="D24" s="30" t="s">
        <v>129</v>
      </c>
      <c r="E24" s="30"/>
      <c r="F24" s="49">
        <f>F25</f>
        <v>10</v>
      </c>
      <c r="G24" s="49">
        <f>G25</f>
        <v>10</v>
      </c>
      <c r="H24" s="100">
        <f t="shared" si="1"/>
        <v>100</v>
      </c>
    </row>
    <row r="25" spans="1:8" ht="15.75">
      <c r="A25" s="73" t="s">
        <v>124</v>
      </c>
      <c r="B25" s="30" t="s">
        <v>82</v>
      </c>
      <c r="C25" s="30" t="s">
        <v>85</v>
      </c>
      <c r="D25" s="30" t="s">
        <v>129</v>
      </c>
      <c r="E25" s="30" t="s">
        <v>125</v>
      </c>
      <c r="F25" s="49">
        <f>8!G17</f>
        <v>10</v>
      </c>
      <c r="G25" s="49">
        <f>8!H17</f>
        <v>10</v>
      </c>
      <c r="H25" s="100">
        <f t="shared" si="1"/>
        <v>100</v>
      </c>
    </row>
    <row r="26" spans="1:8" ht="30.75" customHeight="1">
      <c r="A26" s="71" t="s">
        <v>108</v>
      </c>
      <c r="B26" s="30" t="s">
        <v>82</v>
      </c>
      <c r="C26" s="30" t="s">
        <v>85</v>
      </c>
      <c r="D26" s="30" t="s">
        <v>72</v>
      </c>
      <c r="E26" s="30"/>
      <c r="F26" s="49">
        <f>F27</f>
        <v>942.7</v>
      </c>
      <c r="G26" s="49">
        <f>G27</f>
        <v>942.7</v>
      </c>
      <c r="H26" s="100">
        <f t="shared" si="1"/>
        <v>100</v>
      </c>
    </row>
    <row r="27" spans="1:8" ht="15.75">
      <c r="A27" s="73" t="s">
        <v>124</v>
      </c>
      <c r="B27" s="30" t="s">
        <v>82</v>
      </c>
      <c r="C27" s="30" t="s">
        <v>85</v>
      </c>
      <c r="D27" s="30" t="s">
        <v>72</v>
      </c>
      <c r="E27" s="30" t="s">
        <v>125</v>
      </c>
      <c r="F27" s="49">
        <f>8!G19</f>
        <v>942.7</v>
      </c>
      <c r="G27" s="49">
        <f>8!H19</f>
        <v>942.7</v>
      </c>
      <c r="H27" s="100">
        <f t="shared" si="1"/>
        <v>100</v>
      </c>
    </row>
    <row r="28" spans="1:8" ht="30.75" customHeight="1">
      <c r="A28" s="73" t="s">
        <v>39</v>
      </c>
      <c r="B28" s="30" t="s">
        <v>82</v>
      </c>
      <c r="C28" s="30" t="s">
        <v>85</v>
      </c>
      <c r="D28" s="30" t="s">
        <v>40</v>
      </c>
      <c r="E28" s="30"/>
      <c r="F28" s="49">
        <f>F29</f>
        <v>1193</v>
      </c>
      <c r="G28" s="49">
        <f>G29</f>
        <v>1180.9</v>
      </c>
      <c r="H28" s="100">
        <f t="shared" si="1"/>
        <v>99</v>
      </c>
    </row>
    <row r="29" spans="1:8" ht="15.75">
      <c r="A29" s="73" t="s">
        <v>124</v>
      </c>
      <c r="B29" s="30" t="s">
        <v>82</v>
      </c>
      <c r="C29" s="30" t="s">
        <v>85</v>
      </c>
      <c r="D29" s="30" t="s">
        <v>40</v>
      </c>
      <c r="E29" s="30" t="s">
        <v>125</v>
      </c>
      <c r="F29" s="49">
        <f>8!G21</f>
        <v>1193</v>
      </c>
      <c r="G29" s="49">
        <f>8!H21</f>
        <v>1180.9</v>
      </c>
      <c r="H29" s="100">
        <f t="shared" si="1"/>
        <v>99</v>
      </c>
    </row>
    <row r="30" spans="1:8" ht="27.75" customHeight="1">
      <c r="A30" s="25" t="s">
        <v>192</v>
      </c>
      <c r="B30" s="26" t="s">
        <v>82</v>
      </c>
      <c r="C30" s="26" t="s">
        <v>86</v>
      </c>
      <c r="D30" s="29"/>
      <c r="E30" s="26"/>
      <c r="F30" s="55">
        <f aca="true" t="shared" si="3" ref="F30:G32">F31</f>
        <v>7417.7</v>
      </c>
      <c r="G30" s="55">
        <f t="shared" si="3"/>
        <v>7417.7</v>
      </c>
      <c r="H30" s="102">
        <f t="shared" si="1"/>
        <v>100</v>
      </c>
    </row>
    <row r="31" spans="1:8" s="23" customFormat="1" ht="28.5" customHeight="1">
      <c r="A31" s="73" t="s">
        <v>127</v>
      </c>
      <c r="B31" s="30" t="s">
        <v>82</v>
      </c>
      <c r="C31" s="30" t="s">
        <v>86</v>
      </c>
      <c r="D31" s="30" t="s">
        <v>123</v>
      </c>
      <c r="E31" s="30"/>
      <c r="F31" s="49">
        <f t="shared" si="3"/>
        <v>7417.7</v>
      </c>
      <c r="G31" s="49">
        <f t="shared" si="3"/>
        <v>7417.7</v>
      </c>
      <c r="H31" s="100">
        <f t="shared" si="1"/>
        <v>100</v>
      </c>
    </row>
    <row r="32" spans="1:8" ht="15.75">
      <c r="A32" s="44" t="s">
        <v>77</v>
      </c>
      <c r="B32" s="30" t="s">
        <v>82</v>
      </c>
      <c r="C32" s="30" t="s">
        <v>86</v>
      </c>
      <c r="D32" s="30" t="s">
        <v>128</v>
      </c>
      <c r="E32" s="30"/>
      <c r="F32" s="49">
        <f t="shared" si="3"/>
        <v>7417.7</v>
      </c>
      <c r="G32" s="49">
        <f t="shared" si="3"/>
        <v>7417.7</v>
      </c>
      <c r="H32" s="100">
        <f t="shared" si="1"/>
        <v>100</v>
      </c>
    </row>
    <row r="33" spans="1:8" ht="15.75">
      <c r="A33" s="73" t="s">
        <v>124</v>
      </c>
      <c r="B33" s="30" t="s">
        <v>82</v>
      </c>
      <c r="C33" s="30" t="s">
        <v>86</v>
      </c>
      <c r="D33" s="30" t="s">
        <v>128</v>
      </c>
      <c r="E33" s="30" t="s">
        <v>125</v>
      </c>
      <c r="F33" s="49">
        <f>8!G248</f>
        <v>7417.7</v>
      </c>
      <c r="G33" s="49">
        <f>8!H248</f>
        <v>7417.7</v>
      </c>
      <c r="H33" s="100">
        <f t="shared" si="1"/>
        <v>100</v>
      </c>
    </row>
    <row r="34" spans="1:8" ht="15.75">
      <c r="A34" s="25" t="s">
        <v>78</v>
      </c>
      <c r="B34" s="26" t="s">
        <v>82</v>
      </c>
      <c r="C34" s="26" t="s">
        <v>94</v>
      </c>
      <c r="D34" s="26"/>
      <c r="E34" s="26"/>
      <c r="F34" s="55">
        <f>F36</f>
        <v>132.3</v>
      </c>
      <c r="G34" s="55">
        <f>G36</f>
        <v>0</v>
      </c>
      <c r="H34" s="102">
        <f t="shared" si="1"/>
        <v>0</v>
      </c>
    </row>
    <row r="35" spans="1:8" ht="15.75">
      <c r="A35" s="44" t="s">
        <v>78</v>
      </c>
      <c r="B35" s="30" t="s">
        <v>82</v>
      </c>
      <c r="C35" s="30" t="s">
        <v>94</v>
      </c>
      <c r="D35" s="30" t="s">
        <v>133</v>
      </c>
      <c r="E35" s="30"/>
      <c r="F35" s="49">
        <f>F36</f>
        <v>132.3</v>
      </c>
      <c r="G35" s="49">
        <f>G36</f>
        <v>0</v>
      </c>
      <c r="H35" s="100">
        <f t="shared" si="1"/>
        <v>0</v>
      </c>
    </row>
    <row r="36" spans="1:8" ht="15.75">
      <c r="A36" s="44" t="s">
        <v>134</v>
      </c>
      <c r="B36" s="30" t="s">
        <v>82</v>
      </c>
      <c r="C36" s="30" t="s">
        <v>94</v>
      </c>
      <c r="D36" s="30" t="s">
        <v>135</v>
      </c>
      <c r="E36" s="30"/>
      <c r="F36" s="49">
        <f>F37</f>
        <v>132.3</v>
      </c>
      <c r="G36" s="49">
        <f>G37</f>
        <v>0</v>
      </c>
      <c r="H36" s="100">
        <f t="shared" si="1"/>
        <v>0</v>
      </c>
    </row>
    <row r="37" spans="1:8" ht="15.75">
      <c r="A37" s="73" t="s">
        <v>131</v>
      </c>
      <c r="B37" s="30" t="s">
        <v>82</v>
      </c>
      <c r="C37" s="30" t="s">
        <v>94</v>
      </c>
      <c r="D37" s="30" t="s">
        <v>41</v>
      </c>
      <c r="E37" s="30" t="s">
        <v>132</v>
      </c>
      <c r="F37" s="49">
        <f>8!G25</f>
        <v>132.3</v>
      </c>
      <c r="G37" s="49">
        <f>8!H25</f>
        <v>0</v>
      </c>
      <c r="H37" s="100">
        <f t="shared" si="1"/>
        <v>0</v>
      </c>
    </row>
    <row r="38" spans="1:8" ht="15.75">
      <c r="A38" s="25" t="s">
        <v>136</v>
      </c>
      <c r="B38" s="26" t="s">
        <v>82</v>
      </c>
      <c r="C38" s="26" t="s">
        <v>223</v>
      </c>
      <c r="D38" s="26"/>
      <c r="E38" s="26"/>
      <c r="F38" s="55">
        <f>F39+F42+F45+F53+F56</f>
        <v>39663</v>
      </c>
      <c r="G38" s="55">
        <f>G39+G42+G45+G53+G56</f>
        <v>38366.2</v>
      </c>
      <c r="H38" s="102">
        <f t="shared" si="1"/>
        <v>96.7</v>
      </c>
    </row>
    <row r="39" spans="1:8" ht="27.75" customHeight="1">
      <c r="A39" s="73" t="s">
        <v>127</v>
      </c>
      <c r="B39" s="30" t="s">
        <v>82</v>
      </c>
      <c r="C39" s="30" t="s">
        <v>223</v>
      </c>
      <c r="D39" s="30" t="s">
        <v>123</v>
      </c>
      <c r="E39" s="26"/>
      <c r="F39" s="55">
        <f>F40</f>
        <v>7722.5</v>
      </c>
      <c r="G39" s="55">
        <f>G40</f>
        <v>7722.2</v>
      </c>
      <c r="H39" s="102">
        <f t="shared" si="1"/>
        <v>100</v>
      </c>
    </row>
    <row r="40" spans="1:8" ht="14.25" customHeight="1">
      <c r="A40" s="44" t="s">
        <v>77</v>
      </c>
      <c r="B40" s="30" t="s">
        <v>82</v>
      </c>
      <c r="C40" s="30" t="s">
        <v>223</v>
      </c>
      <c r="D40" s="30" t="s">
        <v>128</v>
      </c>
      <c r="E40" s="30"/>
      <c r="F40" s="49">
        <f>F41</f>
        <v>7722.5</v>
      </c>
      <c r="G40" s="49">
        <f>G41</f>
        <v>7722.2</v>
      </c>
      <c r="H40" s="100">
        <f t="shared" si="1"/>
        <v>100</v>
      </c>
    </row>
    <row r="41" spans="1:8" ht="13.5" customHeight="1">
      <c r="A41" s="73" t="s">
        <v>124</v>
      </c>
      <c r="B41" s="30" t="s">
        <v>82</v>
      </c>
      <c r="C41" s="30" t="s">
        <v>223</v>
      </c>
      <c r="D41" s="30" t="s">
        <v>128</v>
      </c>
      <c r="E41" s="30" t="s">
        <v>125</v>
      </c>
      <c r="F41" s="49">
        <f>8!G254</f>
        <v>7722.5</v>
      </c>
      <c r="G41" s="49">
        <f>8!H254</f>
        <v>7722.2</v>
      </c>
      <c r="H41" s="100">
        <f t="shared" si="1"/>
        <v>100</v>
      </c>
    </row>
    <row r="42" spans="1:8" s="23" customFormat="1" ht="27.75" customHeight="1">
      <c r="A42" s="44" t="s">
        <v>102</v>
      </c>
      <c r="B42" s="30" t="s">
        <v>82</v>
      </c>
      <c r="C42" s="30" t="s">
        <v>223</v>
      </c>
      <c r="D42" s="30" t="s">
        <v>137</v>
      </c>
      <c r="E42" s="30"/>
      <c r="F42" s="49">
        <f>F43</f>
        <v>350.6</v>
      </c>
      <c r="G42" s="49">
        <f>G43</f>
        <v>350.6</v>
      </c>
      <c r="H42" s="100">
        <f>ROUND(G42/F42*100,0)</f>
        <v>100</v>
      </c>
    </row>
    <row r="43" spans="1:8" ht="29.25" customHeight="1">
      <c r="A43" s="44" t="s">
        <v>96</v>
      </c>
      <c r="B43" s="30" t="s">
        <v>82</v>
      </c>
      <c r="C43" s="30" t="s">
        <v>223</v>
      </c>
      <c r="D43" s="30" t="s">
        <v>138</v>
      </c>
      <c r="E43" s="30"/>
      <c r="F43" s="49">
        <f>F44</f>
        <v>350.6</v>
      </c>
      <c r="G43" s="49">
        <f>G44</f>
        <v>350.6</v>
      </c>
      <c r="H43" s="100">
        <f t="shared" si="1"/>
        <v>100</v>
      </c>
    </row>
    <row r="44" spans="1:8" ht="14.25" customHeight="1">
      <c r="A44" s="73" t="s">
        <v>124</v>
      </c>
      <c r="B44" s="30" t="s">
        <v>82</v>
      </c>
      <c r="C44" s="30" t="s">
        <v>223</v>
      </c>
      <c r="D44" s="30" t="s">
        <v>138</v>
      </c>
      <c r="E44" s="30" t="s">
        <v>125</v>
      </c>
      <c r="F44" s="49">
        <f>8!G257</f>
        <v>350.6</v>
      </c>
      <c r="G44" s="49">
        <f>8!H257</f>
        <v>350.6</v>
      </c>
      <c r="H44" s="100">
        <f t="shared" si="1"/>
        <v>100</v>
      </c>
    </row>
    <row r="45" spans="1:8" s="23" customFormat="1" ht="18" customHeight="1">
      <c r="A45" s="44" t="s">
        <v>98</v>
      </c>
      <c r="B45" s="30" t="s">
        <v>82</v>
      </c>
      <c r="C45" s="30" t="s">
        <v>223</v>
      </c>
      <c r="D45" s="30" t="s">
        <v>139</v>
      </c>
      <c r="E45" s="30"/>
      <c r="F45" s="49">
        <f>F46</f>
        <v>15017.199999999999</v>
      </c>
      <c r="G45" s="49">
        <f>G46</f>
        <v>13867.4</v>
      </c>
      <c r="H45" s="100">
        <f t="shared" si="1"/>
        <v>92.3</v>
      </c>
    </row>
    <row r="46" spans="1:8" ht="13.5" customHeight="1">
      <c r="A46" s="44" t="s">
        <v>101</v>
      </c>
      <c r="B46" s="30" t="s">
        <v>82</v>
      </c>
      <c r="C46" s="30" t="s">
        <v>223</v>
      </c>
      <c r="D46" s="30" t="s">
        <v>140</v>
      </c>
      <c r="E46" s="30"/>
      <c r="F46" s="49">
        <f>F47+F49+F51</f>
        <v>15017.199999999999</v>
      </c>
      <c r="G46" s="49">
        <f>G47+G49+G51</f>
        <v>13867.4</v>
      </c>
      <c r="H46" s="100">
        <f t="shared" si="1"/>
        <v>92.3</v>
      </c>
    </row>
    <row r="47" spans="1:8" ht="13.5" customHeight="1">
      <c r="A47" s="74" t="s">
        <v>335</v>
      </c>
      <c r="B47" s="30" t="s">
        <v>82</v>
      </c>
      <c r="C47" s="30" t="s">
        <v>223</v>
      </c>
      <c r="D47" s="31" t="s">
        <v>141</v>
      </c>
      <c r="E47" s="30"/>
      <c r="F47" s="49">
        <f>F48</f>
        <v>8187.6</v>
      </c>
      <c r="G47" s="49">
        <f>G48</f>
        <v>7037.8</v>
      </c>
      <c r="H47" s="100">
        <f t="shared" si="1"/>
        <v>86</v>
      </c>
    </row>
    <row r="48" spans="1:8" ht="14.25" customHeight="1">
      <c r="A48" s="73" t="s">
        <v>124</v>
      </c>
      <c r="B48" s="31" t="s">
        <v>82</v>
      </c>
      <c r="C48" s="31" t="s">
        <v>223</v>
      </c>
      <c r="D48" s="31" t="s">
        <v>141</v>
      </c>
      <c r="E48" s="31" t="s">
        <v>125</v>
      </c>
      <c r="F48" s="49">
        <f>8!G29+8!G259</f>
        <v>8187.6</v>
      </c>
      <c r="G48" s="49">
        <f>8!H29+8!H259</f>
        <v>7037.8</v>
      </c>
      <c r="H48" s="100">
        <f t="shared" si="1"/>
        <v>86</v>
      </c>
    </row>
    <row r="49" spans="1:8" ht="15" customHeight="1">
      <c r="A49" s="75" t="s">
        <v>329</v>
      </c>
      <c r="B49" s="31" t="s">
        <v>82</v>
      </c>
      <c r="C49" s="31" t="s">
        <v>223</v>
      </c>
      <c r="D49" s="31" t="s">
        <v>12</v>
      </c>
      <c r="E49" s="31"/>
      <c r="F49" s="49">
        <f>F50</f>
        <v>2645.7</v>
      </c>
      <c r="G49" s="49">
        <f>G50</f>
        <v>2645.7</v>
      </c>
      <c r="H49" s="100">
        <f t="shared" si="1"/>
        <v>100</v>
      </c>
    </row>
    <row r="50" spans="1:8" ht="30.75" customHeight="1">
      <c r="A50" s="76" t="s">
        <v>14</v>
      </c>
      <c r="B50" s="31" t="s">
        <v>82</v>
      </c>
      <c r="C50" s="31" t="s">
        <v>223</v>
      </c>
      <c r="D50" s="31" t="s">
        <v>12</v>
      </c>
      <c r="E50" s="30" t="s">
        <v>106</v>
      </c>
      <c r="F50" s="49">
        <f>8!G32</f>
        <v>2645.7</v>
      </c>
      <c r="G50" s="49">
        <f>8!H32</f>
        <v>2645.7</v>
      </c>
      <c r="H50" s="100">
        <f t="shared" si="1"/>
        <v>100</v>
      </c>
    </row>
    <row r="51" spans="1:8" ht="15.75" customHeight="1">
      <c r="A51" s="76" t="s">
        <v>236</v>
      </c>
      <c r="B51" s="31" t="s">
        <v>82</v>
      </c>
      <c r="C51" s="31" t="s">
        <v>223</v>
      </c>
      <c r="D51" s="31" t="s">
        <v>13</v>
      </c>
      <c r="E51" s="30"/>
      <c r="F51" s="49">
        <f>F52</f>
        <v>4183.9</v>
      </c>
      <c r="G51" s="49">
        <f>G52</f>
        <v>4183.9</v>
      </c>
      <c r="H51" s="100">
        <f t="shared" si="1"/>
        <v>100</v>
      </c>
    </row>
    <row r="52" spans="1:8" ht="29.25" customHeight="1">
      <c r="A52" s="75" t="s">
        <v>195</v>
      </c>
      <c r="B52" s="31" t="s">
        <v>82</v>
      </c>
      <c r="C52" s="31" t="s">
        <v>223</v>
      </c>
      <c r="D52" s="31" t="s">
        <v>13</v>
      </c>
      <c r="E52" s="31" t="s">
        <v>105</v>
      </c>
      <c r="F52" s="49">
        <f>8!G34</f>
        <v>4183.9</v>
      </c>
      <c r="G52" s="49">
        <f>8!H34</f>
        <v>4183.9</v>
      </c>
      <c r="H52" s="100">
        <f t="shared" si="1"/>
        <v>100</v>
      </c>
    </row>
    <row r="53" spans="1:8" ht="15.75">
      <c r="A53" s="75" t="str">
        <f>8!A222</f>
        <v>Учреждения по обеспечению хозяйственного обслуживания</v>
      </c>
      <c r="B53" s="31" t="s">
        <v>82</v>
      </c>
      <c r="C53" s="31" t="s">
        <v>223</v>
      </c>
      <c r="D53" s="31" t="s">
        <v>262</v>
      </c>
      <c r="E53" s="31"/>
      <c r="F53" s="49">
        <f>F54</f>
        <v>15812.7</v>
      </c>
      <c r="G53" s="49">
        <f>G54</f>
        <v>15666</v>
      </c>
      <c r="H53" s="100">
        <f t="shared" si="1"/>
        <v>99.1</v>
      </c>
    </row>
    <row r="54" spans="1:8" ht="15.75">
      <c r="A54" s="75" t="str">
        <f>8!A223</f>
        <v>Обеспечение деятельности подведомственных учреждений </v>
      </c>
      <c r="B54" s="31" t="s">
        <v>82</v>
      </c>
      <c r="C54" s="31" t="s">
        <v>223</v>
      </c>
      <c r="D54" s="31" t="s">
        <v>264</v>
      </c>
      <c r="E54" s="31"/>
      <c r="F54" s="49">
        <f>F55</f>
        <v>15812.7</v>
      </c>
      <c r="G54" s="49">
        <f>G55</f>
        <v>15666</v>
      </c>
      <c r="H54" s="100">
        <f t="shared" si="1"/>
        <v>99.1</v>
      </c>
    </row>
    <row r="55" spans="1:8" ht="15.75">
      <c r="A55" s="75" t="str">
        <f>8!A224</f>
        <v>Выполнение функций казенными учреждениями</v>
      </c>
      <c r="B55" s="31" t="s">
        <v>82</v>
      </c>
      <c r="C55" s="31" t="s">
        <v>223</v>
      </c>
      <c r="D55" s="31" t="s">
        <v>264</v>
      </c>
      <c r="E55" s="31" t="s">
        <v>144</v>
      </c>
      <c r="F55" s="49">
        <f>8!G224</f>
        <v>15812.7</v>
      </c>
      <c r="G55" s="49">
        <f>8!H224</f>
        <v>15666</v>
      </c>
      <c r="H55" s="100">
        <f t="shared" si="1"/>
        <v>99.1</v>
      </c>
    </row>
    <row r="56" spans="1:8" ht="15.75">
      <c r="A56" s="73" t="s">
        <v>103</v>
      </c>
      <c r="B56" s="31" t="s">
        <v>82</v>
      </c>
      <c r="C56" s="31" t="s">
        <v>223</v>
      </c>
      <c r="D56" s="31" t="s">
        <v>147</v>
      </c>
      <c r="E56" s="30"/>
      <c r="F56" s="49">
        <f>F57+F61</f>
        <v>760</v>
      </c>
      <c r="G56" s="49">
        <f>G57+G61</f>
        <v>760</v>
      </c>
      <c r="H56" s="100">
        <f t="shared" si="1"/>
        <v>100</v>
      </c>
    </row>
    <row r="57" spans="1:8" ht="14.25" customHeight="1">
      <c r="A57" s="73" t="s">
        <v>330</v>
      </c>
      <c r="B57" s="31" t="s">
        <v>82</v>
      </c>
      <c r="C57" s="31" t="s">
        <v>223</v>
      </c>
      <c r="D57" s="31" t="s">
        <v>117</v>
      </c>
      <c r="E57" s="30"/>
      <c r="F57" s="49">
        <f>F58</f>
        <v>700</v>
      </c>
      <c r="G57" s="49">
        <f>G58</f>
        <v>700</v>
      </c>
      <c r="H57" s="100">
        <f t="shared" si="1"/>
        <v>100</v>
      </c>
    </row>
    <row r="58" spans="1:8" ht="29.25" customHeight="1">
      <c r="A58" s="73" t="s">
        <v>239</v>
      </c>
      <c r="B58" s="31" t="s">
        <v>82</v>
      </c>
      <c r="C58" s="31" t="s">
        <v>223</v>
      </c>
      <c r="D58" s="31" t="s">
        <v>181</v>
      </c>
      <c r="E58" s="30"/>
      <c r="F58" s="49">
        <f>F60</f>
        <v>700</v>
      </c>
      <c r="G58" s="49">
        <f>G60</f>
        <v>700</v>
      </c>
      <c r="H58" s="100">
        <f t="shared" si="1"/>
        <v>100</v>
      </c>
    </row>
    <row r="59" spans="1:8" ht="15.75">
      <c r="A59" s="76" t="s">
        <v>236</v>
      </c>
      <c r="B59" s="31" t="s">
        <v>82</v>
      </c>
      <c r="C59" s="31" t="s">
        <v>223</v>
      </c>
      <c r="D59" s="31" t="s">
        <v>181</v>
      </c>
      <c r="E59" s="30"/>
      <c r="F59" s="49">
        <f>F60</f>
        <v>700</v>
      </c>
      <c r="G59" s="49">
        <f>G60</f>
        <v>700</v>
      </c>
      <c r="H59" s="100">
        <f t="shared" si="1"/>
        <v>100</v>
      </c>
    </row>
    <row r="60" spans="1:8" ht="30" customHeight="1">
      <c r="A60" s="75" t="s">
        <v>46</v>
      </c>
      <c r="B60" s="31" t="s">
        <v>82</v>
      </c>
      <c r="C60" s="31" t="s">
        <v>223</v>
      </c>
      <c r="D60" s="31" t="s">
        <v>181</v>
      </c>
      <c r="E60" s="30" t="s">
        <v>105</v>
      </c>
      <c r="F60" s="49">
        <f>8!G39</f>
        <v>700</v>
      </c>
      <c r="G60" s="49">
        <f>8!H39</f>
        <v>700</v>
      </c>
      <c r="H60" s="100">
        <f t="shared" si="1"/>
        <v>100</v>
      </c>
    </row>
    <row r="61" spans="1:8" ht="43.5" customHeight="1">
      <c r="A61" s="73" t="s">
        <v>2</v>
      </c>
      <c r="B61" s="31" t="s">
        <v>82</v>
      </c>
      <c r="C61" s="31" t="s">
        <v>223</v>
      </c>
      <c r="D61" s="31" t="s">
        <v>151</v>
      </c>
      <c r="E61" s="30"/>
      <c r="F61" s="49">
        <f>F62</f>
        <v>60</v>
      </c>
      <c r="G61" s="49">
        <f>G62</f>
        <v>60</v>
      </c>
      <c r="H61" s="100">
        <f t="shared" si="1"/>
        <v>100</v>
      </c>
    </row>
    <row r="62" spans="1:8" ht="15.75">
      <c r="A62" s="77" t="s">
        <v>124</v>
      </c>
      <c r="B62" s="31" t="s">
        <v>82</v>
      </c>
      <c r="C62" s="31" t="s">
        <v>223</v>
      </c>
      <c r="D62" s="31" t="s">
        <v>151</v>
      </c>
      <c r="E62" s="30" t="s">
        <v>125</v>
      </c>
      <c r="F62" s="49">
        <f>8!G41</f>
        <v>60</v>
      </c>
      <c r="G62" s="49">
        <f>8!H41</f>
        <v>60</v>
      </c>
      <c r="H62" s="100">
        <f t="shared" si="1"/>
        <v>100</v>
      </c>
    </row>
    <row r="63" spans="1:8" ht="18" customHeight="1">
      <c r="A63" s="70" t="s">
        <v>21</v>
      </c>
      <c r="B63" s="26" t="s">
        <v>83</v>
      </c>
      <c r="C63" s="26"/>
      <c r="D63" s="26"/>
      <c r="E63" s="26"/>
      <c r="F63" s="55">
        <f aca="true" t="shared" si="4" ref="F63:G66">F64</f>
        <v>1951.2</v>
      </c>
      <c r="G63" s="55">
        <f t="shared" si="4"/>
        <v>1951.2</v>
      </c>
      <c r="H63" s="102">
        <f t="shared" si="1"/>
        <v>100</v>
      </c>
    </row>
    <row r="64" spans="1:8" ht="18" customHeight="1">
      <c r="A64" s="78" t="s">
        <v>22</v>
      </c>
      <c r="B64" s="26" t="s">
        <v>83</v>
      </c>
      <c r="C64" s="26" t="s">
        <v>84</v>
      </c>
      <c r="D64" s="26"/>
      <c r="E64" s="26"/>
      <c r="F64" s="55">
        <f t="shared" si="4"/>
        <v>1951.2</v>
      </c>
      <c r="G64" s="55">
        <f t="shared" si="4"/>
        <v>1951.2</v>
      </c>
      <c r="H64" s="102">
        <f t="shared" si="1"/>
        <v>100</v>
      </c>
    </row>
    <row r="65" spans="1:8" s="23" customFormat="1" ht="18" customHeight="1">
      <c r="A65" s="77" t="s">
        <v>33</v>
      </c>
      <c r="B65" s="30" t="s">
        <v>83</v>
      </c>
      <c r="C65" s="30" t="s">
        <v>84</v>
      </c>
      <c r="D65" s="30" t="s">
        <v>32</v>
      </c>
      <c r="E65" s="30"/>
      <c r="F65" s="49">
        <f t="shared" si="4"/>
        <v>1951.2</v>
      </c>
      <c r="G65" s="49">
        <f t="shared" si="4"/>
        <v>1951.2</v>
      </c>
      <c r="H65" s="100">
        <f t="shared" si="1"/>
        <v>100</v>
      </c>
    </row>
    <row r="66" spans="1:8" ht="28.5" customHeight="1">
      <c r="A66" s="77" t="s">
        <v>26</v>
      </c>
      <c r="B66" s="30" t="s">
        <v>83</v>
      </c>
      <c r="C66" s="30" t="s">
        <v>84</v>
      </c>
      <c r="D66" s="30" t="s">
        <v>23</v>
      </c>
      <c r="E66" s="30"/>
      <c r="F66" s="49">
        <f t="shared" si="4"/>
        <v>1951.2</v>
      </c>
      <c r="G66" s="49">
        <f t="shared" si="4"/>
        <v>1951.2</v>
      </c>
      <c r="H66" s="100">
        <f t="shared" si="1"/>
        <v>100</v>
      </c>
    </row>
    <row r="67" spans="1:8" ht="14.25" customHeight="1">
      <c r="A67" s="73" t="s">
        <v>124</v>
      </c>
      <c r="B67" s="30" t="s">
        <v>83</v>
      </c>
      <c r="C67" s="30" t="s">
        <v>84</v>
      </c>
      <c r="D67" s="30" t="s">
        <v>23</v>
      </c>
      <c r="E67" s="30" t="s">
        <v>125</v>
      </c>
      <c r="F67" s="49">
        <f>8!G46</f>
        <v>1951.2</v>
      </c>
      <c r="G67" s="49">
        <f>8!H46</f>
        <v>1951.2</v>
      </c>
      <c r="H67" s="100">
        <f t="shared" si="1"/>
        <v>100</v>
      </c>
    </row>
    <row r="68" spans="1:8" ht="13.5" customHeight="1">
      <c r="A68" s="70" t="s">
        <v>145</v>
      </c>
      <c r="B68" s="27" t="s">
        <v>84</v>
      </c>
      <c r="C68" s="34"/>
      <c r="D68" s="29"/>
      <c r="E68" s="26"/>
      <c r="F68" s="55">
        <f>F69</f>
        <v>2683.4</v>
      </c>
      <c r="G68" s="55">
        <f>G69</f>
        <v>2167</v>
      </c>
      <c r="H68" s="102">
        <f t="shared" si="1"/>
        <v>80.8</v>
      </c>
    </row>
    <row r="69" spans="1:8" ht="30.75" customHeight="1">
      <c r="A69" s="25" t="s">
        <v>190</v>
      </c>
      <c r="B69" s="26" t="s">
        <v>84</v>
      </c>
      <c r="C69" s="26" t="s">
        <v>89</v>
      </c>
      <c r="D69" s="29"/>
      <c r="E69" s="26"/>
      <c r="F69" s="55">
        <f>F70+F73+F76</f>
        <v>2683.4</v>
      </c>
      <c r="G69" s="55">
        <f>G70+G73+G76</f>
        <v>2167</v>
      </c>
      <c r="H69" s="102">
        <f t="shared" si="1"/>
        <v>80.8</v>
      </c>
    </row>
    <row r="70" spans="1:8" s="23" customFormat="1" ht="30.75" customHeight="1">
      <c r="A70" s="44" t="s">
        <v>79</v>
      </c>
      <c r="B70" s="30" t="s">
        <v>84</v>
      </c>
      <c r="C70" s="30" t="s">
        <v>89</v>
      </c>
      <c r="D70" s="33" t="s">
        <v>149</v>
      </c>
      <c r="E70" s="30"/>
      <c r="F70" s="49">
        <f>F71</f>
        <v>1471.9</v>
      </c>
      <c r="G70" s="49">
        <f>G71</f>
        <v>1095.5</v>
      </c>
      <c r="H70" s="100">
        <f t="shared" si="1"/>
        <v>74.4</v>
      </c>
    </row>
    <row r="71" spans="1:8" ht="30.75" customHeight="1">
      <c r="A71" s="44" t="s">
        <v>99</v>
      </c>
      <c r="B71" s="30" t="s">
        <v>84</v>
      </c>
      <c r="C71" s="30" t="s">
        <v>89</v>
      </c>
      <c r="D71" s="33" t="s">
        <v>150</v>
      </c>
      <c r="E71" s="30"/>
      <c r="F71" s="49">
        <f>F72</f>
        <v>1471.9</v>
      </c>
      <c r="G71" s="49">
        <f>G72</f>
        <v>1095.5</v>
      </c>
      <c r="H71" s="100">
        <f t="shared" si="1"/>
        <v>74.4</v>
      </c>
    </row>
    <row r="72" spans="1:8" ht="15.75">
      <c r="A72" s="73" t="s">
        <v>124</v>
      </c>
      <c r="B72" s="30" t="s">
        <v>84</v>
      </c>
      <c r="C72" s="30" t="s">
        <v>89</v>
      </c>
      <c r="D72" s="33" t="s">
        <v>150</v>
      </c>
      <c r="E72" s="30" t="s">
        <v>125</v>
      </c>
      <c r="F72" s="49">
        <f>8!G51</f>
        <v>1471.9</v>
      </c>
      <c r="G72" s="49">
        <f>8!H51</f>
        <v>1095.5</v>
      </c>
      <c r="H72" s="100">
        <f t="shared" si="1"/>
        <v>74.4</v>
      </c>
    </row>
    <row r="73" spans="1:8" s="23" customFormat="1" ht="15.75">
      <c r="A73" s="73" t="s">
        <v>18</v>
      </c>
      <c r="B73" s="30" t="s">
        <v>84</v>
      </c>
      <c r="C73" s="30" t="s">
        <v>89</v>
      </c>
      <c r="D73" s="33" t="s">
        <v>19</v>
      </c>
      <c r="E73" s="30"/>
      <c r="F73" s="49">
        <f>F74</f>
        <v>24</v>
      </c>
      <c r="G73" s="49">
        <f>G74</f>
        <v>0</v>
      </c>
      <c r="H73" s="100">
        <f t="shared" si="1"/>
        <v>0</v>
      </c>
    </row>
    <row r="74" spans="1:8" ht="28.5" customHeight="1">
      <c r="A74" s="73" t="s">
        <v>34</v>
      </c>
      <c r="B74" s="30" t="s">
        <v>84</v>
      </c>
      <c r="C74" s="30" t="s">
        <v>89</v>
      </c>
      <c r="D74" s="33" t="s">
        <v>20</v>
      </c>
      <c r="E74" s="30"/>
      <c r="F74" s="49">
        <f>F75</f>
        <v>24</v>
      </c>
      <c r="G74" s="49">
        <f>G75</f>
        <v>0</v>
      </c>
      <c r="H74" s="100">
        <f t="shared" si="1"/>
        <v>0</v>
      </c>
    </row>
    <row r="75" spans="1:8" ht="15" customHeight="1">
      <c r="A75" s="73" t="s">
        <v>124</v>
      </c>
      <c r="B75" s="30" t="s">
        <v>84</v>
      </c>
      <c r="C75" s="30" t="s">
        <v>89</v>
      </c>
      <c r="D75" s="33" t="s">
        <v>20</v>
      </c>
      <c r="E75" s="30" t="s">
        <v>125</v>
      </c>
      <c r="F75" s="49">
        <f>8!G54</f>
        <v>24</v>
      </c>
      <c r="G75" s="49">
        <f>8!H54</f>
        <v>0</v>
      </c>
      <c r="H75" s="100">
        <f aca="true" t="shared" si="5" ref="H75:H138">ROUND(G75/F75*100,1)</f>
        <v>0</v>
      </c>
    </row>
    <row r="76" spans="1:8" ht="14.25" customHeight="1">
      <c r="A76" s="73" t="s">
        <v>103</v>
      </c>
      <c r="B76" s="30" t="s">
        <v>84</v>
      </c>
      <c r="C76" s="30" t="s">
        <v>89</v>
      </c>
      <c r="D76" s="31" t="s">
        <v>147</v>
      </c>
      <c r="E76" s="30"/>
      <c r="F76" s="49">
        <f>F77</f>
        <v>1187.5</v>
      </c>
      <c r="G76" s="49">
        <f>G77</f>
        <v>1071.5</v>
      </c>
      <c r="H76" s="100">
        <f t="shared" si="5"/>
        <v>90.2</v>
      </c>
    </row>
    <row r="77" spans="1:8" ht="12.75" customHeight="1">
      <c r="A77" s="73" t="s">
        <v>115</v>
      </c>
      <c r="B77" s="30" t="s">
        <v>84</v>
      </c>
      <c r="C77" s="30" t="s">
        <v>89</v>
      </c>
      <c r="D77" s="31" t="s">
        <v>117</v>
      </c>
      <c r="E77" s="30"/>
      <c r="F77" s="49">
        <f>F79</f>
        <v>1187.5</v>
      </c>
      <c r="G77" s="49">
        <f>G79</f>
        <v>1071.5</v>
      </c>
      <c r="H77" s="100">
        <f t="shared" si="5"/>
        <v>90.2</v>
      </c>
    </row>
    <row r="78" spans="1:8" ht="43.5" customHeight="1">
      <c r="A78" s="73" t="s">
        <v>38</v>
      </c>
      <c r="B78" s="30" t="s">
        <v>84</v>
      </c>
      <c r="C78" s="30" t="s">
        <v>89</v>
      </c>
      <c r="D78" s="31" t="s">
        <v>182</v>
      </c>
      <c r="E78" s="30"/>
      <c r="F78" s="49">
        <f>F79</f>
        <v>1187.5</v>
      </c>
      <c r="G78" s="49">
        <f>G79</f>
        <v>1071.5</v>
      </c>
      <c r="H78" s="100">
        <f t="shared" si="5"/>
        <v>90.2</v>
      </c>
    </row>
    <row r="79" spans="1:8" ht="15" customHeight="1">
      <c r="A79" s="77" t="s">
        <v>124</v>
      </c>
      <c r="B79" s="30" t="s">
        <v>84</v>
      </c>
      <c r="C79" s="30" t="s">
        <v>89</v>
      </c>
      <c r="D79" s="31" t="s">
        <v>182</v>
      </c>
      <c r="E79" s="30" t="s">
        <v>125</v>
      </c>
      <c r="F79" s="49">
        <f>8!G58</f>
        <v>1187.5</v>
      </c>
      <c r="G79" s="49">
        <f>8!H58</f>
        <v>1071.5</v>
      </c>
      <c r="H79" s="100">
        <f t="shared" si="5"/>
        <v>90.2</v>
      </c>
    </row>
    <row r="80" spans="1:8" ht="15.75" customHeight="1">
      <c r="A80" s="70" t="s">
        <v>152</v>
      </c>
      <c r="B80" s="26" t="s">
        <v>85</v>
      </c>
      <c r="C80" s="26"/>
      <c r="D80" s="29"/>
      <c r="E80" s="26"/>
      <c r="F80" s="55">
        <f>F81+F103</f>
        <v>48324.5</v>
      </c>
      <c r="G80" s="55">
        <f>G81+G103</f>
        <v>45690.5</v>
      </c>
      <c r="H80" s="102">
        <f t="shared" si="5"/>
        <v>94.5</v>
      </c>
    </row>
    <row r="81" spans="1:8" ht="15" customHeight="1">
      <c r="A81" s="25" t="s">
        <v>245</v>
      </c>
      <c r="B81" s="26" t="s">
        <v>85</v>
      </c>
      <c r="C81" s="26" t="s">
        <v>89</v>
      </c>
      <c r="D81" s="29"/>
      <c r="E81" s="26"/>
      <c r="F81" s="55">
        <f>F82+F96</f>
        <v>41334.8</v>
      </c>
      <c r="G81" s="55">
        <f>G82+G96</f>
        <v>41324.2</v>
      </c>
      <c r="H81" s="102">
        <f t="shared" si="5"/>
        <v>100</v>
      </c>
    </row>
    <row r="82" spans="1:8" s="24" customFormat="1" ht="16.5" customHeight="1">
      <c r="A82" s="44" t="str">
        <f>8!A61</f>
        <v>Целевые программы муниципальных образований</v>
      </c>
      <c r="B82" s="30" t="s">
        <v>85</v>
      </c>
      <c r="C82" s="30" t="s">
        <v>89</v>
      </c>
      <c r="D82" s="33" t="s">
        <v>147</v>
      </c>
      <c r="E82" s="30"/>
      <c r="F82" s="49">
        <f>F83</f>
        <v>29723.2</v>
      </c>
      <c r="G82" s="49">
        <f>G83</f>
        <v>29712.600000000002</v>
      </c>
      <c r="H82" s="100">
        <f t="shared" si="5"/>
        <v>100</v>
      </c>
    </row>
    <row r="83" spans="1:8" s="24" customFormat="1" ht="21" customHeight="1">
      <c r="A83" s="44" t="s">
        <v>219</v>
      </c>
      <c r="B83" s="30" t="s">
        <v>85</v>
      </c>
      <c r="C83" s="30" t="s">
        <v>89</v>
      </c>
      <c r="D83" s="33" t="s">
        <v>160</v>
      </c>
      <c r="E83" s="26"/>
      <c r="F83" s="49">
        <f>F84+F88+F90+F92+F94</f>
        <v>29723.2</v>
      </c>
      <c r="G83" s="49">
        <f>G84+G88+G90+G92+G94</f>
        <v>29712.600000000002</v>
      </c>
      <c r="H83" s="100">
        <f t="shared" si="5"/>
        <v>100</v>
      </c>
    </row>
    <row r="84" spans="1:8" s="24" customFormat="1" ht="31.5">
      <c r="A84" s="44" t="s">
        <v>283</v>
      </c>
      <c r="B84" s="30" t="s">
        <v>85</v>
      </c>
      <c r="C84" s="30" t="s">
        <v>89</v>
      </c>
      <c r="D84" s="35" t="s">
        <v>214</v>
      </c>
      <c r="E84" s="30"/>
      <c r="F84" s="49">
        <f>F85+F87</f>
        <v>22149.5</v>
      </c>
      <c r="G84" s="49">
        <f>G85+G87</f>
        <v>22139.1</v>
      </c>
      <c r="H84" s="100">
        <f t="shared" si="5"/>
        <v>100</v>
      </c>
    </row>
    <row r="85" spans="1:8" s="24" customFormat="1" ht="18" customHeight="1">
      <c r="A85" s="71" t="s">
        <v>71</v>
      </c>
      <c r="B85" s="30" t="s">
        <v>85</v>
      </c>
      <c r="C85" s="30" t="s">
        <v>89</v>
      </c>
      <c r="D85" s="35" t="s">
        <v>214</v>
      </c>
      <c r="E85" s="30"/>
      <c r="F85" s="49">
        <f>F86</f>
        <v>795.8</v>
      </c>
      <c r="G85" s="49">
        <f>G86</f>
        <v>795.8</v>
      </c>
      <c r="H85" s="100">
        <f t="shared" si="5"/>
        <v>100</v>
      </c>
    </row>
    <row r="86" spans="1:8" s="24" customFormat="1" ht="18" customHeight="1">
      <c r="A86" s="44" t="s">
        <v>1</v>
      </c>
      <c r="B86" s="30" t="s">
        <v>85</v>
      </c>
      <c r="C86" s="30" t="s">
        <v>89</v>
      </c>
      <c r="D86" s="35" t="s">
        <v>214</v>
      </c>
      <c r="E86" s="30" t="s">
        <v>162</v>
      </c>
      <c r="F86" s="49">
        <f>8!G231</f>
        <v>795.8</v>
      </c>
      <c r="G86" s="49">
        <f>8!H231</f>
        <v>795.8</v>
      </c>
      <c r="H86" s="100">
        <f t="shared" si="5"/>
        <v>100</v>
      </c>
    </row>
    <row r="87" spans="1:8" s="24" customFormat="1" ht="18" customHeight="1">
      <c r="A87" s="73" t="s">
        <v>124</v>
      </c>
      <c r="B87" s="30" t="s">
        <v>85</v>
      </c>
      <c r="C87" s="30" t="s">
        <v>89</v>
      </c>
      <c r="D87" s="35" t="s">
        <v>214</v>
      </c>
      <c r="E87" s="30" t="s">
        <v>125</v>
      </c>
      <c r="F87" s="49">
        <f>8!G64</f>
        <v>21353.7</v>
      </c>
      <c r="G87" s="49">
        <f>8!H64</f>
        <v>21343.3</v>
      </c>
      <c r="H87" s="100">
        <f t="shared" si="5"/>
        <v>100</v>
      </c>
    </row>
    <row r="88" spans="1:8" s="24" customFormat="1" ht="15.75">
      <c r="A88" s="73" t="str">
        <f>8!A65</f>
        <v>Ремонт асфальтобетонных покрытий автомобильных дорог и проездов</v>
      </c>
      <c r="B88" s="30" t="s">
        <v>85</v>
      </c>
      <c r="C88" s="30" t="s">
        <v>89</v>
      </c>
      <c r="D88" s="35" t="s">
        <v>276</v>
      </c>
      <c r="E88" s="30"/>
      <c r="F88" s="49">
        <f>F89</f>
        <v>6012</v>
      </c>
      <c r="G88" s="49">
        <f>G89</f>
        <v>6011.9</v>
      </c>
      <c r="H88" s="100">
        <f t="shared" si="5"/>
        <v>100</v>
      </c>
    </row>
    <row r="89" spans="1:8" s="24" customFormat="1" ht="18" customHeight="1">
      <c r="A89" s="73" t="str">
        <f>8!A66</f>
        <v>Выполнение функций органами местного самоуправления</v>
      </c>
      <c r="B89" s="30" t="s">
        <v>85</v>
      </c>
      <c r="C89" s="30" t="s">
        <v>89</v>
      </c>
      <c r="D89" s="35" t="s">
        <v>276</v>
      </c>
      <c r="E89" s="30" t="s">
        <v>125</v>
      </c>
      <c r="F89" s="49">
        <f>8!G66</f>
        <v>6012</v>
      </c>
      <c r="G89" s="49">
        <f>8!H66</f>
        <v>6011.9</v>
      </c>
      <c r="H89" s="100">
        <f t="shared" si="5"/>
        <v>100</v>
      </c>
    </row>
    <row r="90" spans="1:8" s="24" customFormat="1" ht="27.75" customHeight="1">
      <c r="A90" s="73" t="str">
        <f>8!A67</f>
        <v>Ремонт асфальтобетонных покрытий автомобильных дорог и проездов за счет  иных межбюджетных трансфертов</v>
      </c>
      <c r="B90" s="30" t="s">
        <v>85</v>
      </c>
      <c r="C90" s="30" t="s">
        <v>89</v>
      </c>
      <c r="D90" s="35" t="s">
        <v>312</v>
      </c>
      <c r="E90" s="30"/>
      <c r="F90" s="49">
        <f>F91</f>
        <v>950</v>
      </c>
      <c r="G90" s="49">
        <f>G91</f>
        <v>950</v>
      </c>
      <c r="H90" s="100">
        <f t="shared" si="5"/>
        <v>100</v>
      </c>
    </row>
    <row r="91" spans="1:8" s="24" customFormat="1" ht="15.75" customHeight="1">
      <c r="A91" s="73" t="str">
        <f>8!A68</f>
        <v>Выполнение функций органами местного самоуправления</v>
      </c>
      <c r="B91" s="30" t="s">
        <v>85</v>
      </c>
      <c r="C91" s="30" t="s">
        <v>89</v>
      </c>
      <c r="D91" s="35" t="s">
        <v>312</v>
      </c>
      <c r="E91" s="30" t="s">
        <v>125</v>
      </c>
      <c r="F91" s="49">
        <f>8!G68</f>
        <v>950</v>
      </c>
      <c r="G91" s="49">
        <f>8!H68</f>
        <v>950</v>
      </c>
      <c r="H91" s="100">
        <f t="shared" si="5"/>
        <v>100</v>
      </c>
    </row>
    <row r="92" spans="1:8" s="24" customFormat="1" ht="44.25" customHeight="1">
      <c r="A92" s="44" t="s">
        <v>246</v>
      </c>
      <c r="B92" s="30" t="s">
        <v>85</v>
      </c>
      <c r="C92" s="30" t="s">
        <v>89</v>
      </c>
      <c r="D92" s="33" t="s">
        <v>247</v>
      </c>
      <c r="E92" s="30"/>
      <c r="F92" s="49">
        <f>F93</f>
        <v>275.2</v>
      </c>
      <c r="G92" s="49">
        <f>G93</f>
        <v>275.2</v>
      </c>
      <c r="H92" s="100">
        <f t="shared" si="5"/>
        <v>100</v>
      </c>
    </row>
    <row r="93" spans="1:8" s="24" customFormat="1" ht="15" customHeight="1">
      <c r="A93" s="73" t="s">
        <v>124</v>
      </c>
      <c r="B93" s="30" t="s">
        <v>85</v>
      </c>
      <c r="C93" s="30" t="s">
        <v>89</v>
      </c>
      <c r="D93" s="33" t="s">
        <v>247</v>
      </c>
      <c r="E93" s="30" t="s">
        <v>125</v>
      </c>
      <c r="F93" s="49">
        <f>8!G70</f>
        <v>275.2</v>
      </c>
      <c r="G93" s="49">
        <f>8!H70</f>
        <v>275.2</v>
      </c>
      <c r="H93" s="100">
        <f t="shared" si="5"/>
        <v>100</v>
      </c>
    </row>
    <row r="94" spans="1:8" s="24" customFormat="1" ht="44.25" customHeight="1">
      <c r="A94" s="44" t="s">
        <v>248</v>
      </c>
      <c r="B94" s="30" t="s">
        <v>85</v>
      </c>
      <c r="C94" s="30" t="s">
        <v>89</v>
      </c>
      <c r="D94" s="33" t="s">
        <v>249</v>
      </c>
      <c r="E94" s="30"/>
      <c r="F94" s="49">
        <f>F95</f>
        <v>336.5</v>
      </c>
      <c r="G94" s="49">
        <f>G95</f>
        <v>336.4</v>
      </c>
      <c r="H94" s="100">
        <f t="shared" si="5"/>
        <v>100</v>
      </c>
    </row>
    <row r="95" spans="1:8" s="24" customFormat="1" ht="15.75" customHeight="1">
      <c r="A95" s="73" t="s">
        <v>124</v>
      </c>
      <c r="B95" s="30" t="s">
        <v>85</v>
      </c>
      <c r="C95" s="30" t="s">
        <v>89</v>
      </c>
      <c r="D95" s="33" t="s">
        <v>249</v>
      </c>
      <c r="E95" s="30" t="s">
        <v>125</v>
      </c>
      <c r="F95" s="49">
        <f>8!G72</f>
        <v>336.5</v>
      </c>
      <c r="G95" s="49">
        <f>8!H72</f>
        <v>336.4</v>
      </c>
      <c r="H95" s="100">
        <f t="shared" si="5"/>
        <v>100</v>
      </c>
    </row>
    <row r="96" spans="1:8" s="24" customFormat="1" ht="15" customHeight="1">
      <c r="A96" s="73" t="str">
        <f>8!A73</f>
        <v>Региональные целевые программы</v>
      </c>
      <c r="B96" s="30" t="s">
        <v>85</v>
      </c>
      <c r="C96" s="30" t="s">
        <v>89</v>
      </c>
      <c r="D96" s="33" t="s">
        <v>241</v>
      </c>
      <c r="E96" s="30"/>
      <c r="F96" s="49">
        <f>F97</f>
        <v>11611.599999999999</v>
      </c>
      <c r="G96" s="49">
        <f>G97</f>
        <v>11611.599999999999</v>
      </c>
      <c r="H96" s="100">
        <f t="shared" si="5"/>
        <v>100</v>
      </c>
    </row>
    <row r="97" spans="1:8" s="24" customFormat="1" ht="28.5" customHeight="1">
      <c r="A97" s="73" t="str">
        <f>8!A74</f>
        <v>ДЦП "Совершенствование и развитие автомобильных дорог Ленинградской области на 2009-2020 годы"</v>
      </c>
      <c r="B97" s="30" t="s">
        <v>85</v>
      </c>
      <c r="C97" s="30" t="s">
        <v>89</v>
      </c>
      <c r="D97" s="33" t="s">
        <v>272</v>
      </c>
      <c r="E97" s="30"/>
      <c r="F97" s="49">
        <f>F98</f>
        <v>11611.599999999999</v>
      </c>
      <c r="G97" s="49">
        <f>G98</f>
        <v>11611.599999999999</v>
      </c>
      <c r="H97" s="100">
        <f t="shared" si="5"/>
        <v>100</v>
      </c>
    </row>
    <row r="98" spans="1:8" s="24" customFormat="1" ht="31.5">
      <c r="A98" s="73" t="str">
        <f>8!A75</f>
        <v>Мероприятия по приведению в нормативное состояние автомобильных дорог местного значения - региональный бюджет</v>
      </c>
      <c r="B98" s="30" t="s">
        <v>85</v>
      </c>
      <c r="C98" s="30" t="s">
        <v>89</v>
      </c>
      <c r="D98" s="33" t="s">
        <v>272</v>
      </c>
      <c r="E98" s="30"/>
      <c r="F98" s="49">
        <f>F99+F101</f>
        <v>11611.599999999999</v>
      </c>
      <c r="G98" s="49">
        <f>G99+G101</f>
        <v>11611.599999999999</v>
      </c>
      <c r="H98" s="100">
        <f t="shared" si="5"/>
        <v>100</v>
      </c>
    </row>
    <row r="99" spans="1:8" s="24" customFormat="1" ht="31.5">
      <c r="A99" s="73" t="str">
        <f>8!A76</f>
        <v>Капитальный ремонт и ремонт автомобильных дорог общего пользования, местного значения, в том числе населенных пунктах</v>
      </c>
      <c r="B99" s="30" t="s">
        <v>85</v>
      </c>
      <c r="C99" s="30" t="s">
        <v>89</v>
      </c>
      <c r="D99" s="33" t="str">
        <f>D100</f>
        <v>522 40 13</v>
      </c>
      <c r="E99" s="30"/>
      <c r="F99" s="49">
        <f>F100</f>
        <v>5225.7</v>
      </c>
      <c r="G99" s="49">
        <f>G100</f>
        <v>5225.7</v>
      </c>
      <c r="H99" s="100">
        <f t="shared" si="5"/>
        <v>100</v>
      </c>
    </row>
    <row r="100" spans="1:8" s="24" customFormat="1" ht="18" customHeight="1">
      <c r="A100" s="73" t="str">
        <f>8!A77</f>
        <v>Выполнение функций органами местного самоуправления</v>
      </c>
      <c r="B100" s="30" t="s">
        <v>85</v>
      </c>
      <c r="C100" s="30" t="s">
        <v>89</v>
      </c>
      <c r="D100" s="33" t="str">
        <f>8!E77</f>
        <v>522 40 13</v>
      </c>
      <c r="E100" s="30" t="s">
        <v>125</v>
      </c>
      <c r="F100" s="49">
        <f>8!G77</f>
        <v>5225.7</v>
      </c>
      <c r="G100" s="49">
        <f>8!H77</f>
        <v>5225.7</v>
      </c>
      <c r="H100" s="100">
        <f t="shared" si="5"/>
        <v>100</v>
      </c>
    </row>
    <row r="101" spans="1:8" s="24" customFormat="1" ht="31.5">
      <c r="A101" s="73" t="str">
        <f>8!A78</f>
        <v>Капитальный ремонт и ремонт дворовых территорий многоквартирных домов, проездов к дворовым территориям многоквартирных домов </v>
      </c>
      <c r="B101" s="30" t="s">
        <v>85</v>
      </c>
      <c r="C101" s="30" t="s">
        <v>89</v>
      </c>
      <c r="D101" s="33" t="str">
        <f>D102</f>
        <v>522 40 11</v>
      </c>
      <c r="E101" s="30"/>
      <c r="F101" s="49">
        <f>F102</f>
        <v>6385.9</v>
      </c>
      <c r="G101" s="49">
        <f>G102</f>
        <v>6385.9</v>
      </c>
      <c r="H101" s="100">
        <f t="shared" si="5"/>
        <v>100</v>
      </c>
    </row>
    <row r="102" spans="1:8" s="24" customFormat="1" ht="18" customHeight="1">
      <c r="A102" s="73" t="str">
        <f>8!A79</f>
        <v>Выполнение функций органами местного самоуправления</v>
      </c>
      <c r="B102" s="30" t="s">
        <v>85</v>
      </c>
      <c r="C102" s="30" t="s">
        <v>89</v>
      </c>
      <c r="D102" s="33" t="str">
        <f>8!E79</f>
        <v>522 40 11</v>
      </c>
      <c r="E102" s="30" t="s">
        <v>125</v>
      </c>
      <c r="F102" s="49">
        <f>8!G79</f>
        <v>6385.9</v>
      </c>
      <c r="G102" s="49">
        <f>8!H79</f>
        <v>6385.9</v>
      </c>
      <c r="H102" s="100">
        <f t="shared" si="5"/>
        <v>100</v>
      </c>
    </row>
    <row r="103" spans="1:8" ht="15.75">
      <c r="A103" s="25" t="s">
        <v>154</v>
      </c>
      <c r="B103" s="26" t="s">
        <v>85</v>
      </c>
      <c r="C103" s="26" t="s">
        <v>88</v>
      </c>
      <c r="D103" s="29"/>
      <c r="E103" s="26"/>
      <c r="F103" s="55">
        <f>F104+F117+F109</f>
        <v>6989.700000000001</v>
      </c>
      <c r="G103" s="55">
        <f>G104+G117+G109</f>
        <v>4366.299999999999</v>
      </c>
      <c r="H103" s="102">
        <f t="shared" si="5"/>
        <v>62.5</v>
      </c>
    </row>
    <row r="104" spans="1:8" ht="15.75" customHeight="1">
      <c r="A104" s="79" t="s">
        <v>58</v>
      </c>
      <c r="B104" s="30" t="s">
        <v>85</v>
      </c>
      <c r="C104" s="30" t="s">
        <v>88</v>
      </c>
      <c r="D104" s="33" t="s">
        <v>59</v>
      </c>
      <c r="E104" s="30"/>
      <c r="F104" s="49">
        <f>F105+F107</f>
        <v>1198</v>
      </c>
      <c r="G104" s="49">
        <f>G105+G107</f>
        <v>1193</v>
      </c>
      <c r="H104" s="100">
        <f t="shared" si="5"/>
        <v>99.6</v>
      </c>
    </row>
    <row r="105" spans="1:8" ht="16.5" customHeight="1">
      <c r="A105" s="79" t="str">
        <f>8!A264</f>
        <v>Разработка карт (планов) объектов землеустройства МО Сертолово</v>
      </c>
      <c r="B105" s="30" t="s">
        <v>85</v>
      </c>
      <c r="C105" s="30" t="s">
        <v>88</v>
      </c>
      <c r="D105" s="33" t="s">
        <v>231</v>
      </c>
      <c r="E105" s="30"/>
      <c r="F105" s="49">
        <f>F106</f>
        <v>1000</v>
      </c>
      <c r="G105" s="49">
        <f>G106</f>
        <v>995</v>
      </c>
      <c r="H105" s="100">
        <f t="shared" si="5"/>
        <v>99.5</v>
      </c>
    </row>
    <row r="106" spans="1:8" ht="18.75" customHeight="1">
      <c r="A106" s="74" t="s">
        <v>124</v>
      </c>
      <c r="B106" s="30" t="s">
        <v>85</v>
      </c>
      <c r="C106" s="30" t="s">
        <v>88</v>
      </c>
      <c r="D106" s="33" t="s">
        <v>231</v>
      </c>
      <c r="E106" s="30" t="s">
        <v>125</v>
      </c>
      <c r="F106" s="49">
        <f>8!G265</f>
        <v>1000</v>
      </c>
      <c r="G106" s="49">
        <f>8!H265</f>
        <v>995</v>
      </c>
      <c r="H106" s="100">
        <f t="shared" si="5"/>
        <v>99.5</v>
      </c>
    </row>
    <row r="107" spans="1:8" ht="13.5" customHeight="1">
      <c r="A107" s="79" t="str">
        <f>8!A82</f>
        <v>Корректировка правил землепользования и застройки МО Сертолово</v>
      </c>
      <c r="B107" s="30" t="s">
        <v>85</v>
      </c>
      <c r="C107" s="30" t="s">
        <v>88</v>
      </c>
      <c r="D107" s="33" t="s">
        <v>234</v>
      </c>
      <c r="E107" s="30"/>
      <c r="F107" s="49">
        <f>F108</f>
        <v>198</v>
      </c>
      <c r="G107" s="49">
        <f>G108</f>
        <v>198</v>
      </c>
      <c r="H107" s="100">
        <f t="shared" si="5"/>
        <v>100</v>
      </c>
    </row>
    <row r="108" spans="1:8" ht="14.25" customHeight="1">
      <c r="A108" s="74" t="s">
        <v>124</v>
      </c>
      <c r="B108" s="30" t="s">
        <v>85</v>
      </c>
      <c r="C108" s="30" t="s">
        <v>88</v>
      </c>
      <c r="D108" s="33" t="s">
        <v>234</v>
      </c>
      <c r="E108" s="30" t="s">
        <v>125</v>
      </c>
      <c r="F108" s="49">
        <f>8!G83</f>
        <v>198</v>
      </c>
      <c r="G108" s="49">
        <f>8!H83</f>
        <v>198</v>
      </c>
      <c r="H108" s="100">
        <f t="shared" si="5"/>
        <v>100</v>
      </c>
    </row>
    <row r="109" spans="1:8" ht="15.75" customHeight="1">
      <c r="A109" s="76" t="s">
        <v>112</v>
      </c>
      <c r="B109" s="30" t="s">
        <v>85</v>
      </c>
      <c r="C109" s="30" t="s">
        <v>88</v>
      </c>
      <c r="D109" s="31" t="s">
        <v>29</v>
      </c>
      <c r="E109" s="30"/>
      <c r="F109" s="49">
        <f>F110</f>
        <v>844.5999999999999</v>
      </c>
      <c r="G109" s="49">
        <f>G110</f>
        <v>844.5999999999999</v>
      </c>
      <c r="H109" s="100">
        <f t="shared" si="5"/>
        <v>100</v>
      </c>
    </row>
    <row r="110" spans="1:8" ht="45" customHeight="1">
      <c r="A110" s="80" t="s">
        <v>303</v>
      </c>
      <c r="B110" s="30" t="s">
        <v>85</v>
      </c>
      <c r="C110" s="30" t="s">
        <v>88</v>
      </c>
      <c r="D110" s="31" t="s">
        <v>30</v>
      </c>
      <c r="E110" s="30"/>
      <c r="F110" s="49">
        <f>F111+F113+F115</f>
        <v>844.5999999999999</v>
      </c>
      <c r="G110" s="49">
        <f>G111+G113+G115</f>
        <v>844.5999999999999</v>
      </c>
      <c r="H110" s="100">
        <f t="shared" si="5"/>
        <v>100</v>
      </c>
    </row>
    <row r="111" spans="1:8" ht="48.75" customHeight="1">
      <c r="A111" s="80" t="str">
        <f>8!A268</f>
        <v> Межбюджетные трансферты бюджету МО "Всеволожский муниципальный район" Ленинградской области на осуществление части полномочий по решению вопросов в области архитектуры и градостроительства в  соответствии с заключенным соглашением </v>
      </c>
      <c r="B111" s="30" t="s">
        <v>85</v>
      </c>
      <c r="C111" s="30" t="s">
        <v>88</v>
      </c>
      <c r="D111" s="31" t="s">
        <v>113</v>
      </c>
      <c r="E111" s="30"/>
      <c r="F111" s="49">
        <f>F112</f>
        <v>530</v>
      </c>
      <c r="G111" s="49">
        <f>G112</f>
        <v>530</v>
      </c>
      <c r="H111" s="100">
        <f t="shared" si="5"/>
        <v>100</v>
      </c>
    </row>
    <row r="112" spans="1:8" ht="14.25" customHeight="1">
      <c r="A112" s="76" t="s">
        <v>24</v>
      </c>
      <c r="B112" s="30" t="s">
        <v>85</v>
      </c>
      <c r="C112" s="30" t="s">
        <v>88</v>
      </c>
      <c r="D112" s="31" t="s">
        <v>113</v>
      </c>
      <c r="E112" s="32" t="s">
        <v>31</v>
      </c>
      <c r="F112" s="49">
        <f>8!G269</f>
        <v>530</v>
      </c>
      <c r="G112" s="49">
        <f>8!H269</f>
        <v>530</v>
      </c>
      <c r="H112" s="100">
        <f t="shared" si="5"/>
        <v>100</v>
      </c>
    </row>
    <row r="113" spans="1:8" ht="59.25" customHeight="1">
      <c r="A113" s="80" t="str">
        <f>8!A270</f>
        <v>Межбюджетные трансферты бюджету МО "Всеволожский муниципальный район" Ленинградской области на реализацию переданных   полномочий по оценке жилых помещений муниципального жилищного фонда  МО Сертолово в соответствии с заключенным соглашением</v>
      </c>
      <c r="B113" s="30" t="s">
        <v>85</v>
      </c>
      <c r="C113" s="30" t="s">
        <v>88</v>
      </c>
      <c r="D113" s="35" t="s">
        <v>114</v>
      </c>
      <c r="E113" s="31"/>
      <c r="F113" s="49">
        <f>F114</f>
        <v>21.4</v>
      </c>
      <c r="G113" s="49">
        <f>G114</f>
        <v>21.4</v>
      </c>
      <c r="H113" s="100">
        <f t="shared" si="5"/>
        <v>100</v>
      </c>
    </row>
    <row r="114" spans="1:8" ht="14.25" customHeight="1">
      <c r="A114" s="79" t="s">
        <v>24</v>
      </c>
      <c r="B114" s="30" t="s">
        <v>85</v>
      </c>
      <c r="C114" s="30" t="s">
        <v>88</v>
      </c>
      <c r="D114" s="35" t="s">
        <v>114</v>
      </c>
      <c r="E114" s="31" t="s">
        <v>31</v>
      </c>
      <c r="F114" s="49">
        <f>8!G271</f>
        <v>21.4</v>
      </c>
      <c r="G114" s="49">
        <f>8!H271</f>
        <v>21.4</v>
      </c>
      <c r="H114" s="100">
        <f t="shared" si="5"/>
        <v>100</v>
      </c>
    </row>
    <row r="115" spans="1:8" ht="44.25" customHeight="1">
      <c r="A115" s="80" t="str">
        <f>8!A92</f>
        <v>Межбюджетные трансферты бюджету МО "Всеволожский муниципальный район" Ленинградской области на осуществление части полномочий по решению вопросов местного значения в соответствии с заключенными соглашениями </v>
      </c>
      <c r="B115" s="30" t="s">
        <v>85</v>
      </c>
      <c r="C115" s="30" t="s">
        <v>88</v>
      </c>
      <c r="D115" s="31" t="s">
        <v>281</v>
      </c>
      <c r="E115" s="30"/>
      <c r="F115" s="49">
        <f>F116</f>
        <v>293.2</v>
      </c>
      <c r="G115" s="49">
        <f>G116</f>
        <v>293.2</v>
      </c>
      <c r="H115" s="100">
        <f t="shared" si="5"/>
        <v>100</v>
      </c>
    </row>
    <row r="116" spans="1:8" ht="12" customHeight="1">
      <c r="A116" s="76" t="s">
        <v>24</v>
      </c>
      <c r="B116" s="30" t="s">
        <v>85</v>
      </c>
      <c r="C116" s="30" t="s">
        <v>88</v>
      </c>
      <c r="D116" s="31" t="s">
        <v>281</v>
      </c>
      <c r="E116" s="32" t="s">
        <v>31</v>
      </c>
      <c r="F116" s="49">
        <f>8!G93</f>
        <v>293.2</v>
      </c>
      <c r="G116" s="49">
        <f>8!H93</f>
        <v>293.2</v>
      </c>
      <c r="H116" s="100">
        <f t="shared" si="5"/>
        <v>100</v>
      </c>
    </row>
    <row r="117" spans="1:8" ht="13.5" customHeight="1">
      <c r="A117" s="73" t="s">
        <v>103</v>
      </c>
      <c r="B117" s="30" t="s">
        <v>85</v>
      </c>
      <c r="C117" s="30" t="s">
        <v>88</v>
      </c>
      <c r="D117" s="33" t="s">
        <v>147</v>
      </c>
      <c r="E117" s="30"/>
      <c r="F117" s="49">
        <f>F118+F120+F123+F126</f>
        <v>4947.1</v>
      </c>
      <c r="G117" s="49">
        <f>G118+G120+G123+G126</f>
        <v>2328.7</v>
      </c>
      <c r="H117" s="100">
        <f t="shared" si="5"/>
        <v>47.1</v>
      </c>
    </row>
    <row r="118" spans="1:8" ht="43.5" customHeight="1">
      <c r="A118" s="44" t="s">
        <v>304</v>
      </c>
      <c r="B118" s="30" t="s">
        <v>85</v>
      </c>
      <c r="C118" s="30" t="s">
        <v>88</v>
      </c>
      <c r="D118" s="36" t="s">
        <v>176</v>
      </c>
      <c r="E118" s="30"/>
      <c r="F118" s="49">
        <f>F119</f>
        <v>399.1</v>
      </c>
      <c r="G118" s="49">
        <f>G119</f>
        <v>394.9</v>
      </c>
      <c r="H118" s="100">
        <f t="shared" si="5"/>
        <v>98.9</v>
      </c>
    </row>
    <row r="119" spans="1:8" ht="16.5" customHeight="1">
      <c r="A119" s="73" t="s">
        <v>124</v>
      </c>
      <c r="B119" s="30" t="s">
        <v>85</v>
      </c>
      <c r="C119" s="30" t="s">
        <v>88</v>
      </c>
      <c r="D119" s="36" t="s">
        <v>176</v>
      </c>
      <c r="E119" s="30" t="s">
        <v>125</v>
      </c>
      <c r="F119" s="49">
        <f>8!G274</f>
        <v>399.1</v>
      </c>
      <c r="G119" s="49">
        <f>8!H274</f>
        <v>394.9</v>
      </c>
      <c r="H119" s="100">
        <f t="shared" si="5"/>
        <v>98.9</v>
      </c>
    </row>
    <row r="120" spans="1:8" ht="44.25" customHeight="1">
      <c r="A120" s="73" t="str">
        <f>8!A275</f>
        <v>Долгосрочная целевая программа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 на 2011-2013 гг.</v>
      </c>
      <c r="B120" s="30" t="s">
        <v>85</v>
      </c>
      <c r="C120" s="30" t="s">
        <v>88</v>
      </c>
      <c r="D120" s="35" t="s">
        <v>174</v>
      </c>
      <c r="E120" s="30"/>
      <c r="F120" s="49">
        <f>8!G275</f>
        <v>1850</v>
      </c>
      <c r="G120" s="49">
        <f>8!H275</f>
        <v>1813.8</v>
      </c>
      <c r="H120" s="100">
        <f t="shared" si="5"/>
        <v>98</v>
      </c>
    </row>
    <row r="121" spans="1:8" ht="27.75" customHeight="1">
      <c r="A121" s="44" t="s">
        <v>331</v>
      </c>
      <c r="B121" s="30" t="s">
        <v>85</v>
      </c>
      <c r="C121" s="30" t="s">
        <v>88</v>
      </c>
      <c r="D121" s="35" t="s">
        <v>11</v>
      </c>
      <c r="E121" s="26"/>
      <c r="F121" s="49">
        <f>F122</f>
        <v>1850</v>
      </c>
      <c r="G121" s="49">
        <f>G122</f>
        <v>1813.8</v>
      </c>
      <c r="H121" s="100">
        <f t="shared" si="5"/>
        <v>98</v>
      </c>
    </row>
    <row r="122" spans="1:8" ht="15" customHeight="1">
      <c r="A122" s="71" t="s">
        <v>180</v>
      </c>
      <c r="B122" s="30" t="s">
        <v>85</v>
      </c>
      <c r="C122" s="30" t="s">
        <v>88</v>
      </c>
      <c r="D122" s="35" t="s">
        <v>11</v>
      </c>
      <c r="E122" s="30" t="s">
        <v>125</v>
      </c>
      <c r="F122" s="49">
        <f>8!G277</f>
        <v>1850</v>
      </c>
      <c r="G122" s="49">
        <f>8!H277</f>
        <v>1813.8</v>
      </c>
      <c r="H122" s="100">
        <f t="shared" si="5"/>
        <v>98</v>
      </c>
    </row>
    <row r="123" spans="1:8" ht="43.5" customHeight="1">
      <c r="A123" s="71" t="str">
        <f>8!A87</f>
        <v>Долгосрочная целевая программа "Проектирование, реконструкция и строительство  инженерных сетей и сооружений в сфере ЖКХ МО Сертолово Ленинградской области на 2011-2013 гг." </v>
      </c>
      <c r="B123" s="30" t="s">
        <v>85</v>
      </c>
      <c r="C123" s="30" t="s">
        <v>88</v>
      </c>
      <c r="D123" s="31" t="str">
        <f>8!E87</f>
        <v>795 03 07</v>
      </c>
      <c r="E123" s="30"/>
      <c r="F123" s="49">
        <f>F124</f>
        <v>2178</v>
      </c>
      <c r="G123" s="49">
        <f>G124</f>
        <v>0</v>
      </c>
      <c r="H123" s="100">
        <f t="shared" si="5"/>
        <v>0</v>
      </c>
    </row>
    <row r="124" spans="1:8" ht="27" customHeight="1">
      <c r="A124" s="71" t="str">
        <f>8!A88</f>
        <v>Проектирование строительства внутриплощадочных сетей водоотведения жилой зоны в мкр. Сертолово -2 с учётом перспективы развития</v>
      </c>
      <c r="B124" s="30" t="s">
        <v>85</v>
      </c>
      <c r="C124" s="30" t="s">
        <v>88</v>
      </c>
      <c r="D124" s="31" t="str">
        <f>8!E88</f>
        <v>795 03 07</v>
      </c>
      <c r="E124" s="30"/>
      <c r="F124" s="49">
        <f>F125</f>
        <v>2178</v>
      </c>
      <c r="G124" s="49">
        <f>G125</f>
        <v>0</v>
      </c>
      <c r="H124" s="100">
        <f t="shared" si="5"/>
        <v>0</v>
      </c>
    </row>
    <row r="125" spans="1:8" ht="13.5" customHeight="1">
      <c r="A125" s="71" t="str">
        <f>8!A89</f>
        <v>Выполнение функций органами местного самоуправления</v>
      </c>
      <c r="B125" s="30" t="s">
        <v>85</v>
      </c>
      <c r="C125" s="30" t="s">
        <v>88</v>
      </c>
      <c r="D125" s="31" t="str">
        <f>8!E89</f>
        <v>795 03 07</v>
      </c>
      <c r="E125" s="30" t="s">
        <v>125</v>
      </c>
      <c r="F125" s="49">
        <f>8!G89</f>
        <v>2178</v>
      </c>
      <c r="G125" s="49">
        <f>8!H89</f>
        <v>0</v>
      </c>
      <c r="H125" s="100">
        <f t="shared" si="5"/>
        <v>0</v>
      </c>
    </row>
    <row r="126" spans="1:8" ht="27" customHeight="1">
      <c r="A126" s="77" t="s">
        <v>305</v>
      </c>
      <c r="B126" s="31" t="s">
        <v>85</v>
      </c>
      <c r="C126" s="31" t="s">
        <v>88</v>
      </c>
      <c r="D126" s="35" t="s">
        <v>177</v>
      </c>
      <c r="E126" s="31"/>
      <c r="F126" s="49">
        <f>F127</f>
        <v>520</v>
      </c>
      <c r="G126" s="49">
        <f>G127</f>
        <v>120</v>
      </c>
      <c r="H126" s="100">
        <f t="shared" si="5"/>
        <v>23.1</v>
      </c>
    </row>
    <row r="127" spans="1:8" ht="15" customHeight="1">
      <c r="A127" s="77" t="s">
        <v>124</v>
      </c>
      <c r="B127" s="31" t="s">
        <v>85</v>
      </c>
      <c r="C127" s="31" t="s">
        <v>88</v>
      </c>
      <c r="D127" s="35" t="s">
        <v>177</v>
      </c>
      <c r="E127" s="31" t="s">
        <v>125</v>
      </c>
      <c r="F127" s="49">
        <f>8!G86</f>
        <v>520</v>
      </c>
      <c r="G127" s="49">
        <f>8!H86</f>
        <v>120</v>
      </c>
      <c r="H127" s="100">
        <f t="shared" si="5"/>
        <v>23.1</v>
      </c>
    </row>
    <row r="128" spans="1:8" ht="14.25" customHeight="1">
      <c r="A128" s="70" t="s">
        <v>155</v>
      </c>
      <c r="B128" s="26" t="s">
        <v>92</v>
      </c>
      <c r="C128" s="26"/>
      <c r="D128" s="29"/>
      <c r="E128" s="26"/>
      <c r="F128" s="55">
        <f>F129+F184+F162</f>
        <v>158016.69999999998</v>
      </c>
      <c r="G128" s="55">
        <f>G129+G184+G162</f>
        <v>157181.6</v>
      </c>
      <c r="H128" s="102">
        <f t="shared" si="5"/>
        <v>99.5</v>
      </c>
    </row>
    <row r="129" spans="1:8" ht="14.25" customHeight="1">
      <c r="A129" s="25" t="s">
        <v>156</v>
      </c>
      <c r="B129" s="26" t="s">
        <v>92</v>
      </c>
      <c r="C129" s="26" t="s">
        <v>82</v>
      </c>
      <c r="D129" s="29"/>
      <c r="E129" s="26"/>
      <c r="F129" s="55">
        <f>F130+F140+F151+F155</f>
        <v>106792.8</v>
      </c>
      <c r="G129" s="55">
        <f>G130+G140+G151+G155</f>
        <v>106791.8</v>
      </c>
      <c r="H129" s="102">
        <f t="shared" si="5"/>
        <v>100</v>
      </c>
    </row>
    <row r="130" spans="1:8" ht="27.75" customHeight="1">
      <c r="A130" s="77" t="s">
        <v>49</v>
      </c>
      <c r="B130" s="30" t="s">
        <v>92</v>
      </c>
      <c r="C130" s="30" t="s">
        <v>82</v>
      </c>
      <c r="D130" s="36" t="s">
        <v>50</v>
      </c>
      <c r="E130" s="26"/>
      <c r="F130" s="49">
        <f>F134+F131</f>
        <v>50624</v>
      </c>
      <c r="G130" s="49">
        <f>G134+G131</f>
        <v>50624</v>
      </c>
      <c r="H130" s="100">
        <f t="shared" si="5"/>
        <v>100</v>
      </c>
    </row>
    <row r="131" spans="1:8" ht="59.25" customHeight="1">
      <c r="A131" s="77" t="s">
        <v>198</v>
      </c>
      <c r="B131" s="30" t="s">
        <v>92</v>
      </c>
      <c r="C131" s="30" t="s">
        <v>82</v>
      </c>
      <c r="D131" s="36" t="s">
        <v>196</v>
      </c>
      <c r="E131" s="42"/>
      <c r="F131" s="49">
        <f>F132</f>
        <v>23916</v>
      </c>
      <c r="G131" s="49">
        <f>G132</f>
        <v>23916</v>
      </c>
      <c r="H131" s="100">
        <f t="shared" si="5"/>
        <v>100</v>
      </c>
    </row>
    <row r="132" spans="1:8" ht="43.5" customHeight="1">
      <c r="A132" s="77" t="s">
        <v>220</v>
      </c>
      <c r="B132" s="30" t="s">
        <v>92</v>
      </c>
      <c r="C132" s="30" t="s">
        <v>82</v>
      </c>
      <c r="D132" s="36" t="s">
        <v>197</v>
      </c>
      <c r="E132" s="42"/>
      <c r="F132" s="49">
        <f>F133</f>
        <v>23916</v>
      </c>
      <c r="G132" s="49">
        <f>G133</f>
        <v>23916</v>
      </c>
      <c r="H132" s="100">
        <f t="shared" si="5"/>
        <v>100</v>
      </c>
    </row>
    <row r="133" spans="1:8" ht="15.75" customHeight="1">
      <c r="A133" s="81" t="s">
        <v>142</v>
      </c>
      <c r="B133" s="30" t="s">
        <v>92</v>
      </c>
      <c r="C133" s="30" t="s">
        <v>82</v>
      </c>
      <c r="D133" s="36" t="s">
        <v>197</v>
      </c>
      <c r="E133" s="30" t="s">
        <v>143</v>
      </c>
      <c r="F133" s="49">
        <f>8!G99</f>
        <v>23916</v>
      </c>
      <c r="G133" s="49">
        <f>8!H99</f>
        <v>23916</v>
      </c>
      <c r="H133" s="100">
        <f t="shared" si="5"/>
        <v>100</v>
      </c>
    </row>
    <row r="134" spans="1:8" ht="28.5" customHeight="1">
      <c r="A134" s="77" t="s">
        <v>51</v>
      </c>
      <c r="B134" s="30" t="s">
        <v>92</v>
      </c>
      <c r="C134" s="30" t="s">
        <v>82</v>
      </c>
      <c r="D134" s="36" t="s">
        <v>52</v>
      </c>
      <c r="E134" s="30"/>
      <c r="F134" s="49">
        <f>F135</f>
        <v>26708</v>
      </c>
      <c r="G134" s="49">
        <f>G135</f>
        <v>26708</v>
      </c>
      <c r="H134" s="100">
        <f t="shared" si="5"/>
        <v>100</v>
      </c>
    </row>
    <row r="135" spans="1:8" ht="30" customHeight="1">
      <c r="A135" s="77" t="s">
        <v>53</v>
      </c>
      <c r="B135" s="30" t="s">
        <v>92</v>
      </c>
      <c r="C135" s="30" t="s">
        <v>82</v>
      </c>
      <c r="D135" s="36" t="s">
        <v>54</v>
      </c>
      <c r="E135" s="30"/>
      <c r="F135" s="49">
        <f>F138+F136</f>
        <v>26708</v>
      </c>
      <c r="G135" s="49">
        <f>G138+G136</f>
        <v>26708</v>
      </c>
      <c r="H135" s="100">
        <f t="shared" si="5"/>
        <v>100</v>
      </c>
    </row>
    <row r="136" spans="1:8" ht="27.75" customHeight="1">
      <c r="A136" s="77" t="s">
        <v>221</v>
      </c>
      <c r="B136" s="30" t="s">
        <v>92</v>
      </c>
      <c r="C136" s="30" t="s">
        <v>82</v>
      </c>
      <c r="D136" s="36" t="s">
        <v>54</v>
      </c>
      <c r="E136" s="30"/>
      <c r="F136" s="49">
        <f>F137</f>
        <v>18168</v>
      </c>
      <c r="G136" s="49">
        <f>G137</f>
        <v>18168</v>
      </c>
      <c r="H136" s="100">
        <f t="shared" si="5"/>
        <v>100</v>
      </c>
    </row>
    <row r="137" spans="1:8" ht="15" customHeight="1">
      <c r="A137" s="81" t="s">
        <v>142</v>
      </c>
      <c r="B137" s="30" t="s">
        <v>92</v>
      </c>
      <c r="C137" s="30" t="s">
        <v>82</v>
      </c>
      <c r="D137" s="36" t="s">
        <v>54</v>
      </c>
      <c r="E137" s="30" t="s">
        <v>143</v>
      </c>
      <c r="F137" s="49">
        <f>8!G103</f>
        <v>18168</v>
      </c>
      <c r="G137" s="49">
        <f>8!H103</f>
        <v>18168</v>
      </c>
      <c r="H137" s="100">
        <f t="shared" si="5"/>
        <v>100</v>
      </c>
    </row>
    <row r="138" spans="1:8" ht="28.5" customHeight="1">
      <c r="A138" s="77" t="s">
        <v>73</v>
      </c>
      <c r="B138" s="30" t="s">
        <v>92</v>
      </c>
      <c r="C138" s="30" t="s">
        <v>82</v>
      </c>
      <c r="D138" s="36" t="s">
        <v>54</v>
      </c>
      <c r="E138" s="30"/>
      <c r="F138" s="49">
        <f>F139</f>
        <v>8540</v>
      </c>
      <c r="G138" s="49">
        <f>G139</f>
        <v>8540</v>
      </c>
      <c r="H138" s="100">
        <f t="shared" si="5"/>
        <v>100</v>
      </c>
    </row>
    <row r="139" spans="1:8" ht="15" customHeight="1">
      <c r="A139" s="81" t="s">
        <v>142</v>
      </c>
      <c r="B139" s="30" t="s">
        <v>92</v>
      </c>
      <c r="C139" s="30" t="s">
        <v>82</v>
      </c>
      <c r="D139" s="36" t="s">
        <v>54</v>
      </c>
      <c r="E139" s="30" t="s">
        <v>143</v>
      </c>
      <c r="F139" s="49">
        <f>8!G105</f>
        <v>8540</v>
      </c>
      <c r="G139" s="49">
        <f>8!H105</f>
        <v>8540</v>
      </c>
      <c r="H139" s="100">
        <f aca="true" t="shared" si="6" ref="H139:H200">ROUND(G139/F139*100,1)</f>
        <v>100</v>
      </c>
    </row>
    <row r="140" spans="1:8" ht="14.25" customHeight="1">
      <c r="A140" s="44" t="s">
        <v>80</v>
      </c>
      <c r="B140" s="30" t="s">
        <v>92</v>
      </c>
      <c r="C140" s="30" t="s">
        <v>82</v>
      </c>
      <c r="D140" s="33" t="s">
        <v>157</v>
      </c>
      <c r="E140" s="30"/>
      <c r="F140" s="49">
        <f>F141+F143+F146</f>
        <v>4764</v>
      </c>
      <c r="G140" s="49">
        <f>G141+G143+G146</f>
        <v>4763</v>
      </c>
      <c r="H140" s="100">
        <f t="shared" si="6"/>
        <v>100</v>
      </c>
    </row>
    <row r="141" spans="1:8" ht="29.25" customHeight="1">
      <c r="A141" s="44" t="str">
        <f>8!A107</f>
        <v>Субсидии управляющим организациям на возмещение затрат по вывозу сверхнормативного мусора от населения МО Сертолово</v>
      </c>
      <c r="B141" s="30" t="s">
        <v>92</v>
      </c>
      <c r="C141" s="30" t="s">
        <v>82</v>
      </c>
      <c r="D141" s="33" t="str">
        <f>8!E107</f>
        <v>350 01 00</v>
      </c>
      <c r="E141" s="30"/>
      <c r="F141" s="49">
        <f>F142</f>
        <v>824.6</v>
      </c>
      <c r="G141" s="49">
        <f>G142</f>
        <v>824.6</v>
      </c>
      <c r="H141" s="100">
        <f t="shared" si="6"/>
        <v>100</v>
      </c>
    </row>
    <row r="142" spans="1:8" ht="18" customHeight="1">
      <c r="A142" s="44" t="str">
        <f>8!A108</f>
        <v>Субсидии юридическим лицам</v>
      </c>
      <c r="B142" s="30" t="s">
        <v>92</v>
      </c>
      <c r="C142" s="30" t="s">
        <v>82</v>
      </c>
      <c r="D142" s="33" t="str">
        <f>8!E108</f>
        <v>350 01 00</v>
      </c>
      <c r="E142" s="30" t="s">
        <v>143</v>
      </c>
      <c r="F142" s="49">
        <f>8!G108</f>
        <v>824.6</v>
      </c>
      <c r="G142" s="49">
        <f>8!H108</f>
        <v>824.6</v>
      </c>
      <c r="H142" s="100">
        <f t="shared" si="6"/>
        <v>100</v>
      </c>
    </row>
    <row r="143" spans="1:8" ht="28.5" customHeight="1">
      <c r="A143" s="44" t="s">
        <v>158</v>
      </c>
      <c r="B143" s="30" t="s">
        <v>92</v>
      </c>
      <c r="C143" s="30" t="s">
        <v>82</v>
      </c>
      <c r="D143" s="33" t="s">
        <v>159</v>
      </c>
      <c r="E143" s="30"/>
      <c r="F143" s="49">
        <f>F144</f>
        <v>3039.9</v>
      </c>
      <c r="G143" s="49">
        <f>G144</f>
        <v>3039.9</v>
      </c>
      <c r="H143" s="100">
        <f t="shared" si="6"/>
        <v>100</v>
      </c>
    </row>
    <row r="144" spans="1:8" ht="29.25" customHeight="1">
      <c r="A144" s="77" t="s">
        <v>56</v>
      </c>
      <c r="B144" s="31" t="s">
        <v>92</v>
      </c>
      <c r="C144" s="31" t="s">
        <v>82</v>
      </c>
      <c r="D144" s="35" t="s">
        <v>159</v>
      </c>
      <c r="E144" s="31"/>
      <c r="F144" s="49">
        <f>F145</f>
        <v>3039.9</v>
      </c>
      <c r="G144" s="49">
        <f>G145</f>
        <v>3039.9</v>
      </c>
      <c r="H144" s="100">
        <f t="shared" si="6"/>
        <v>100</v>
      </c>
    </row>
    <row r="145" spans="1:8" ht="15" customHeight="1">
      <c r="A145" s="81" t="s">
        <v>142</v>
      </c>
      <c r="B145" s="31" t="s">
        <v>92</v>
      </c>
      <c r="C145" s="31" t="s">
        <v>82</v>
      </c>
      <c r="D145" s="35" t="s">
        <v>159</v>
      </c>
      <c r="E145" s="31" t="s">
        <v>143</v>
      </c>
      <c r="F145" s="49">
        <f>8!G111</f>
        <v>3039.9</v>
      </c>
      <c r="G145" s="49">
        <f>8!H111</f>
        <v>3039.9</v>
      </c>
      <c r="H145" s="100">
        <f t="shared" si="6"/>
        <v>100</v>
      </c>
    </row>
    <row r="146" spans="1:8" ht="18.75" customHeight="1">
      <c r="A146" s="77" t="s">
        <v>193</v>
      </c>
      <c r="B146" s="31" t="s">
        <v>92</v>
      </c>
      <c r="C146" s="31" t="s">
        <v>82</v>
      </c>
      <c r="D146" s="33" t="s">
        <v>194</v>
      </c>
      <c r="E146" s="31"/>
      <c r="F146" s="49">
        <f>F147+F149</f>
        <v>899.5</v>
      </c>
      <c r="G146" s="49">
        <f>G147+G149</f>
        <v>898.5</v>
      </c>
      <c r="H146" s="100">
        <f t="shared" si="6"/>
        <v>99.9</v>
      </c>
    </row>
    <row r="147" spans="1:8" ht="22.5" customHeight="1">
      <c r="A147" s="77" t="s">
        <v>55</v>
      </c>
      <c r="B147" s="31" t="s">
        <v>92</v>
      </c>
      <c r="C147" s="31" t="s">
        <v>82</v>
      </c>
      <c r="D147" s="33" t="s">
        <v>119</v>
      </c>
      <c r="E147" s="31"/>
      <c r="F147" s="56">
        <f>F148</f>
        <v>497.4</v>
      </c>
      <c r="G147" s="56">
        <f>G148</f>
        <v>496.4</v>
      </c>
      <c r="H147" s="100">
        <f t="shared" si="6"/>
        <v>99.8</v>
      </c>
    </row>
    <row r="148" spans="1:8" ht="15" customHeight="1">
      <c r="A148" s="81" t="s">
        <v>142</v>
      </c>
      <c r="B148" s="31" t="s">
        <v>92</v>
      </c>
      <c r="C148" s="31" t="s">
        <v>82</v>
      </c>
      <c r="D148" s="33" t="s">
        <v>119</v>
      </c>
      <c r="E148" s="31" t="s">
        <v>143</v>
      </c>
      <c r="F148" s="49">
        <f>8!G114</f>
        <v>497.4</v>
      </c>
      <c r="G148" s="49">
        <f>8!H114</f>
        <v>496.4</v>
      </c>
      <c r="H148" s="100">
        <f t="shared" si="6"/>
        <v>99.8</v>
      </c>
    </row>
    <row r="149" spans="1:8" ht="60.75" customHeight="1">
      <c r="A149" s="77" t="str">
        <f>8!A115</f>
        <v>Обеспечение мероприятий в рамках муниципальной адресной  программы "Поэтапный переход  на отпуск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в МО Сертолово в 2009-2012 г."</v>
      </c>
      <c r="B149" s="31" t="s">
        <v>92</v>
      </c>
      <c r="C149" s="31" t="s">
        <v>82</v>
      </c>
      <c r="D149" s="35" t="s">
        <v>120</v>
      </c>
      <c r="E149" s="31"/>
      <c r="F149" s="49">
        <f>F150</f>
        <v>402.1</v>
      </c>
      <c r="G149" s="49">
        <f>G150</f>
        <v>402.1</v>
      </c>
      <c r="H149" s="100">
        <f t="shared" si="6"/>
        <v>100</v>
      </c>
    </row>
    <row r="150" spans="1:8" ht="18.75" customHeight="1">
      <c r="A150" s="44" t="s">
        <v>142</v>
      </c>
      <c r="B150" s="31" t="s">
        <v>92</v>
      </c>
      <c r="C150" s="31" t="s">
        <v>82</v>
      </c>
      <c r="D150" s="33" t="s">
        <v>120</v>
      </c>
      <c r="E150" s="31" t="s">
        <v>143</v>
      </c>
      <c r="F150" s="49">
        <f>8!G116</f>
        <v>402.1</v>
      </c>
      <c r="G150" s="49">
        <f>8!H116</f>
        <v>402.1</v>
      </c>
      <c r="H150" s="100">
        <f t="shared" si="6"/>
        <v>100</v>
      </c>
    </row>
    <row r="151" spans="1:8" ht="18.75" customHeight="1">
      <c r="A151" s="44" t="str">
        <f>8!A117</f>
        <v>Межбюджетные трансферты </v>
      </c>
      <c r="B151" s="31" t="s">
        <v>92</v>
      </c>
      <c r="C151" s="31" t="s">
        <v>82</v>
      </c>
      <c r="D151" s="33" t="s">
        <v>29</v>
      </c>
      <c r="E151" s="31"/>
      <c r="F151" s="49">
        <f aca="true" t="shared" si="7" ref="F151:G153">F152</f>
        <v>517</v>
      </c>
      <c r="G151" s="49">
        <f t="shared" si="7"/>
        <v>517</v>
      </c>
      <c r="H151" s="100">
        <f t="shared" si="6"/>
        <v>100</v>
      </c>
    </row>
    <row r="152" spans="1:8" ht="43.5" customHeight="1">
      <c r="A152" s="44" t="str">
        <f>8!A118</f>
        <v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 </v>
      </c>
      <c r="B152" s="31" t="s">
        <v>92</v>
      </c>
      <c r="C152" s="31" t="s">
        <v>82</v>
      </c>
      <c r="D152" s="33" t="s">
        <v>257</v>
      </c>
      <c r="E152" s="31"/>
      <c r="F152" s="49">
        <f t="shared" si="7"/>
        <v>517</v>
      </c>
      <c r="G152" s="49">
        <f t="shared" si="7"/>
        <v>517</v>
      </c>
      <c r="H152" s="100">
        <f t="shared" si="6"/>
        <v>100</v>
      </c>
    </row>
    <row r="153" spans="1:8" ht="90.75" customHeight="1">
      <c r="A153" s="44" t="str">
        <f>8!A119</f>
        <v>Обеспечение мероприятий по внедрению коллективных (общедомовых) приборов учета потребления коммунальных ресурсов в рамках региональной адресной программы "Повышение энергоэффективности в жилищной сфере.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в Ленинградской области на 2012 год"</v>
      </c>
      <c r="B153" s="31" t="s">
        <v>92</v>
      </c>
      <c r="C153" s="31" t="s">
        <v>82</v>
      </c>
      <c r="D153" s="33" t="s">
        <v>259</v>
      </c>
      <c r="E153" s="31"/>
      <c r="F153" s="49">
        <f t="shared" si="7"/>
        <v>517</v>
      </c>
      <c r="G153" s="49">
        <f t="shared" si="7"/>
        <v>517</v>
      </c>
      <c r="H153" s="100">
        <f t="shared" si="6"/>
        <v>100</v>
      </c>
    </row>
    <row r="154" spans="1:8" ht="15" customHeight="1">
      <c r="A154" s="44" t="str">
        <f>8!A120</f>
        <v>Субсидии юридическим лицам</v>
      </c>
      <c r="B154" s="31" t="s">
        <v>92</v>
      </c>
      <c r="C154" s="31" t="s">
        <v>82</v>
      </c>
      <c r="D154" s="33" t="s">
        <v>259</v>
      </c>
      <c r="E154" s="31" t="s">
        <v>143</v>
      </c>
      <c r="F154" s="49">
        <f>8!G120</f>
        <v>517</v>
      </c>
      <c r="G154" s="49">
        <f>8!H120</f>
        <v>517</v>
      </c>
      <c r="H154" s="100">
        <f t="shared" si="6"/>
        <v>100</v>
      </c>
    </row>
    <row r="155" spans="1:8" ht="14.25" customHeight="1">
      <c r="A155" s="73" t="s">
        <v>103</v>
      </c>
      <c r="B155" s="31" t="s">
        <v>92</v>
      </c>
      <c r="C155" s="31" t="s">
        <v>82</v>
      </c>
      <c r="D155" s="33" t="s">
        <v>147</v>
      </c>
      <c r="E155" s="33"/>
      <c r="F155" s="57">
        <f>F156+F159</f>
        <v>50887.8</v>
      </c>
      <c r="G155" s="57">
        <f>G156+G159</f>
        <v>50887.8</v>
      </c>
      <c r="H155" s="100">
        <f t="shared" si="6"/>
        <v>100</v>
      </c>
    </row>
    <row r="156" spans="1:8" ht="44.25" customHeight="1">
      <c r="A156" s="79" t="s">
        <v>3</v>
      </c>
      <c r="B156" s="31" t="s">
        <v>92</v>
      </c>
      <c r="C156" s="31" t="s">
        <v>82</v>
      </c>
      <c r="D156" s="33" t="s">
        <v>188</v>
      </c>
      <c r="E156" s="33"/>
      <c r="F156" s="57">
        <f>F158</f>
        <v>45687.8</v>
      </c>
      <c r="G156" s="57">
        <f>G158</f>
        <v>45687.8</v>
      </c>
      <c r="H156" s="100">
        <f t="shared" si="6"/>
        <v>100</v>
      </c>
    </row>
    <row r="157" spans="1:8" ht="14.25" customHeight="1">
      <c r="A157" s="44" t="s">
        <v>122</v>
      </c>
      <c r="B157" s="31" t="s">
        <v>92</v>
      </c>
      <c r="C157" s="31" t="s">
        <v>82</v>
      </c>
      <c r="D157" s="33" t="s">
        <v>207</v>
      </c>
      <c r="E157" s="33"/>
      <c r="F157" s="57">
        <f>F158</f>
        <v>45687.8</v>
      </c>
      <c r="G157" s="57">
        <f>G158</f>
        <v>45687.8</v>
      </c>
      <c r="H157" s="100">
        <f t="shared" si="6"/>
        <v>100</v>
      </c>
    </row>
    <row r="158" spans="1:8" ht="15" customHeight="1">
      <c r="A158" s="44" t="s">
        <v>142</v>
      </c>
      <c r="B158" s="30" t="s">
        <v>92</v>
      </c>
      <c r="C158" s="30" t="s">
        <v>82</v>
      </c>
      <c r="D158" s="33" t="s">
        <v>207</v>
      </c>
      <c r="E158" s="31" t="s">
        <v>143</v>
      </c>
      <c r="F158" s="57">
        <f>8!G124</f>
        <v>45687.8</v>
      </c>
      <c r="G158" s="57">
        <f>8!H124</f>
        <v>45687.8</v>
      </c>
      <c r="H158" s="100">
        <f t="shared" si="6"/>
        <v>100</v>
      </c>
    </row>
    <row r="159" spans="1:8" ht="43.5" customHeight="1">
      <c r="A159" s="79" t="str">
        <f>8!A125</f>
        <v>Долгосрочная целевая программа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 на 2011-2013 гг.</v>
      </c>
      <c r="B159" s="31" t="s">
        <v>92</v>
      </c>
      <c r="C159" s="31" t="s">
        <v>82</v>
      </c>
      <c r="D159" s="33" t="s">
        <v>174</v>
      </c>
      <c r="E159" s="31"/>
      <c r="F159" s="59">
        <f>F161</f>
        <v>5200</v>
      </c>
      <c r="G159" s="59">
        <f>G161</f>
        <v>5200</v>
      </c>
      <c r="H159" s="100">
        <f t="shared" si="6"/>
        <v>100</v>
      </c>
    </row>
    <row r="160" spans="1:8" ht="30.75" customHeight="1">
      <c r="A160" s="79" t="str">
        <f>8!A126</f>
        <v>Реконструкция муниципальных жилых помещений в мкр. Сертолово -1 в жилом доме  по ул. Заречная д. 9 (5-й этаж)</v>
      </c>
      <c r="B160" s="31" t="s">
        <v>92</v>
      </c>
      <c r="C160" s="31" t="s">
        <v>82</v>
      </c>
      <c r="D160" s="33" t="s">
        <v>206</v>
      </c>
      <c r="E160" s="31"/>
      <c r="F160" s="59">
        <f>F161</f>
        <v>5200</v>
      </c>
      <c r="G160" s="59">
        <f>G161</f>
        <v>5200</v>
      </c>
      <c r="H160" s="100">
        <f t="shared" si="6"/>
        <v>100</v>
      </c>
    </row>
    <row r="161" spans="1:8" ht="14.25" customHeight="1">
      <c r="A161" s="44" t="s">
        <v>161</v>
      </c>
      <c r="B161" s="31" t="s">
        <v>92</v>
      </c>
      <c r="C161" s="31" t="s">
        <v>82</v>
      </c>
      <c r="D161" s="33" t="s">
        <v>206</v>
      </c>
      <c r="E161" s="31" t="s">
        <v>162</v>
      </c>
      <c r="F161" s="59">
        <f>8!G127</f>
        <v>5200</v>
      </c>
      <c r="G161" s="59">
        <f>8!H127</f>
        <v>5200</v>
      </c>
      <c r="H161" s="100">
        <f t="shared" si="6"/>
        <v>100</v>
      </c>
    </row>
    <row r="162" spans="1:8" s="4" customFormat="1" ht="14.25" customHeight="1">
      <c r="A162" s="25" t="s">
        <v>164</v>
      </c>
      <c r="B162" s="26" t="s">
        <v>92</v>
      </c>
      <c r="C162" s="26" t="s">
        <v>83</v>
      </c>
      <c r="D162" s="29"/>
      <c r="E162" s="26"/>
      <c r="F162" s="60">
        <f>F163+F167+F170+F174</f>
        <v>24315.3</v>
      </c>
      <c r="G162" s="60">
        <f>G163+G167+G170+G174</f>
        <v>23726.9</v>
      </c>
      <c r="H162" s="102">
        <f t="shared" si="6"/>
        <v>97.6</v>
      </c>
    </row>
    <row r="163" spans="1:8" s="4" customFormat="1" ht="29.25" customHeight="1">
      <c r="A163" s="44" t="s">
        <v>36</v>
      </c>
      <c r="B163" s="30" t="s">
        <v>92</v>
      </c>
      <c r="C163" s="30" t="s">
        <v>83</v>
      </c>
      <c r="D163" s="33" t="s">
        <v>165</v>
      </c>
      <c r="E163" s="26"/>
      <c r="F163" s="58">
        <f aca="true" t="shared" si="8" ref="F163:G165">F164</f>
        <v>7753</v>
      </c>
      <c r="G163" s="58">
        <f t="shared" si="8"/>
        <v>7753</v>
      </c>
      <c r="H163" s="100">
        <f t="shared" si="6"/>
        <v>100</v>
      </c>
    </row>
    <row r="164" spans="1:8" s="4" customFormat="1" ht="43.5" customHeight="1">
      <c r="A164" s="44" t="str">
        <f>8!A130</f>
        <v>Бюджетные инвестиции в объекты капитального строительства, государственной собственности  субъектов Российской Федерации (объекты капитального строительства собственности муниципальных образований) </v>
      </c>
      <c r="B164" s="30" t="s">
        <v>92</v>
      </c>
      <c r="C164" s="30" t="s">
        <v>83</v>
      </c>
      <c r="D164" s="33" t="s">
        <v>4</v>
      </c>
      <c r="E164" s="26"/>
      <c r="F164" s="58">
        <f t="shared" si="8"/>
        <v>7753</v>
      </c>
      <c r="G164" s="58">
        <f t="shared" si="8"/>
        <v>7753</v>
      </c>
      <c r="H164" s="100">
        <f t="shared" si="6"/>
        <v>100</v>
      </c>
    </row>
    <row r="165" spans="1:8" s="4" customFormat="1" ht="58.5" customHeight="1">
      <c r="A165" s="44" t="str">
        <f>8!A131</f>
        <v>Бюджетные инвестиции в объекты капитального строительства собственности муниципальных образований: "Строительство распределительного газопровода высокого, среднего и низкого давления для газоснабжения жилых домов в мкр. Черная речка"</v>
      </c>
      <c r="B165" s="30" t="s">
        <v>92</v>
      </c>
      <c r="C165" s="30" t="s">
        <v>83</v>
      </c>
      <c r="D165" s="33" t="s">
        <v>0</v>
      </c>
      <c r="E165" s="26"/>
      <c r="F165" s="58">
        <f t="shared" si="8"/>
        <v>7753</v>
      </c>
      <c r="G165" s="58">
        <f t="shared" si="8"/>
        <v>7753</v>
      </c>
      <c r="H165" s="100">
        <f t="shared" si="6"/>
        <v>100</v>
      </c>
    </row>
    <row r="166" spans="1:8" s="4" customFormat="1" ht="15.75">
      <c r="A166" s="44" t="s">
        <v>161</v>
      </c>
      <c r="B166" s="30" t="s">
        <v>92</v>
      </c>
      <c r="C166" s="30" t="s">
        <v>83</v>
      </c>
      <c r="D166" s="33" t="s">
        <v>0</v>
      </c>
      <c r="E166" s="30" t="s">
        <v>162</v>
      </c>
      <c r="F166" s="58">
        <f>8!G132</f>
        <v>7753</v>
      </c>
      <c r="G166" s="58">
        <f>8!H132</f>
        <v>7753</v>
      </c>
      <c r="H166" s="100">
        <f t="shared" si="6"/>
        <v>100</v>
      </c>
    </row>
    <row r="167" spans="1:8" s="4" customFormat="1" ht="15.75" customHeight="1">
      <c r="A167" s="44" t="s">
        <v>81</v>
      </c>
      <c r="B167" s="30" t="s">
        <v>92</v>
      </c>
      <c r="C167" s="30" t="s">
        <v>83</v>
      </c>
      <c r="D167" s="33" t="s">
        <v>166</v>
      </c>
      <c r="E167" s="30"/>
      <c r="F167" s="58">
        <f>F168</f>
        <v>535</v>
      </c>
      <c r="G167" s="58">
        <f>G168</f>
        <v>0</v>
      </c>
      <c r="H167" s="100">
        <f t="shared" si="6"/>
        <v>0</v>
      </c>
    </row>
    <row r="168" spans="1:8" s="4" customFormat="1" ht="15" customHeight="1">
      <c r="A168" s="80" t="s">
        <v>238</v>
      </c>
      <c r="B168" s="30" t="s">
        <v>92</v>
      </c>
      <c r="C168" s="30" t="s">
        <v>83</v>
      </c>
      <c r="D168" s="31" t="s">
        <v>167</v>
      </c>
      <c r="E168" s="31"/>
      <c r="F168" s="58">
        <f>F169</f>
        <v>535</v>
      </c>
      <c r="G168" s="58">
        <f>G169</f>
        <v>0</v>
      </c>
      <c r="H168" s="100">
        <f t="shared" si="6"/>
        <v>0</v>
      </c>
    </row>
    <row r="169" spans="1:8" s="4" customFormat="1" ht="15" customHeight="1">
      <c r="A169" s="73" t="s">
        <v>124</v>
      </c>
      <c r="B169" s="30" t="s">
        <v>92</v>
      </c>
      <c r="C169" s="30" t="s">
        <v>83</v>
      </c>
      <c r="D169" s="31" t="s">
        <v>167</v>
      </c>
      <c r="E169" s="31" t="s">
        <v>125</v>
      </c>
      <c r="F169" s="58">
        <f>8!G135</f>
        <v>535</v>
      </c>
      <c r="G169" s="58">
        <f>8!H135</f>
        <v>0</v>
      </c>
      <c r="H169" s="100">
        <f t="shared" si="6"/>
        <v>0</v>
      </c>
    </row>
    <row r="170" spans="1:8" s="4" customFormat="1" ht="18.75" customHeight="1">
      <c r="A170" s="73" t="str">
        <f>8!A136</f>
        <v>Региональные целевые программы</v>
      </c>
      <c r="B170" s="30" t="s">
        <v>92</v>
      </c>
      <c r="C170" s="30" t="s">
        <v>83</v>
      </c>
      <c r="D170" s="31" t="s">
        <v>241</v>
      </c>
      <c r="E170" s="31"/>
      <c r="F170" s="58">
        <f aca="true" t="shared" si="9" ref="F170:G172">F171</f>
        <v>9000</v>
      </c>
      <c r="G170" s="58">
        <f t="shared" si="9"/>
        <v>9000</v>
      </c>
      <c r="H170" s="100">
        <f t="shared" si="6"/>
        <v>100</v>
      </c>
    </row>
    <row r="171" spans="1:8" s="4" customFormat="1" ht="15.75" customHeight="1">
      <c r="A171" s="73" t="str">
        <f>8!A137</f>
        <v>ДЦП "Чистая вода Ленинградской области на 2011-2017 годы"</v>
      </c>
      <c r="B171" s="30" t="s">
        <v>92</v>
      </c>
      <c r="C171" s="30" t="s">
        <v>83</v>
      </c>
      <c r="D171" s="31" t="s">
        <v>242</v>
      </c>
      <c r="E171" s="31"/>
      <c r="F171" s="58">
        <f t="shared" si="9"/>
        <v>9000</v>
      </c>
      <c r="G171" s="58">
        <f t="shared" si="9"/>
        <v>9000</v>
      </c>
      <c r="H171" s="100">
        <f t="shared" si="6"/>
        <v>100</v>
      </c>
    </row>
    <row r="172" spans="1:8" s="4" customFormat="1" ht="27" customHeight="1">
      <c r="A172" s="44" t="str">
        <f>8!A138</f>
        <v>Строительство внутриплощадочных сетей водоснабжения в мкр. Сертолово -2 с учетом перспективы развития</v>
      </c>
      <c r="B172" s="30" t="s">
        <v>92</v>
      </c>
      <c r="C172" s="30" t="s">
        <v>83</v>
      </c>
      <c r="D172" s="31" t="s">
        <v>244</v>
      </c>
      <c r="E172" s="31"/>
      <c r="F172" s="58">
        <f t="shared" si="9"/>
        <v>9000</v>
      </c>
      <c r="G172" s="58">
        <f t="shared" si="9"/>
        <v>9000</v>
      </c>
      <c r="H172" s="100">
        <f t="shared" si="6"/>
        <v>100</v>
      </c>
    </row>
    <row r="173" spans="1:8" s="4" customFormat="1" ht="16.5" customHeight="1">
      <c r="A173" s="44" t="s">
        <v>161</v>
      </c>
      <c r="B173" s="30" t="s">
        <v>92</v>
      </c>
      <c r="C173" s="30" t="s">
        <v>83</v>
      </c>
      <c r="D173" s="31" t="s">
        <v>244</v>
      </c>
      <c r="E173" s="31" t="s">
        <v>162</v>
      </c>
      <c r="F173" s="58">
        <f>8!G139</f>
        <v>9000</v>
      </c>
      <c r="G173" s="58">
        <f>8!H139</f>
        <v>9000</v>
      </c>
      <c r="H173" s="100">
        <f t="shared" si="6"/>
        <v>100</v>
      </c>
    </row>
    <row r="174" spans="1:8" ht="15.75" customHeight="1">
      <c r="A174" s="73" t="s">
        <v>103</v>
      </c>
      <c r="B174" s="31" t="s">
        <v>92</v>
      </c>
      <c r="C174" s="31" t="s">
        <v>83</v>
      </c>
      <c r="D174" s="31" t="s">
        <v>147</v>
      </c>
      <c r="E174" s="30"/>
      <c r="F174" s="58">
        <f>F175</f>
        <v>7027.3</v>
      </c>
      <c r="G174" s="58">
        <f>G175</f>
        <v>6973.9</v>
      </c>
      <c r="H174" s="100">
        <f t="shared" si="6"/>
        <v>99.2</v>
      </c>
    </row>
    <row r="175" spans="1:8" ht="45" customHeight="1">
      <c r="A175" s="75" t="str">
        <f>8!A141</f>
        <v>Долгосрочная целевая программа "Проектирование, реконструкция и строительство  инженерных сетей и сооружений в сфере ЖКХ МО Сертолово Ленинградской области на 2011-2013 гг." </v>
      </c>
      <c r="B175" s="31" t="s">
        <v>92</v>
      </c>
      <c r="C175" s="31" t="s">
        <v>83</v>
      </c>
      <c r="D175" s="31" t="s">
        <v>179</v>
      </c>
      <c r="E175" s="30"/>
      <c r="F175" s="58">
        <f>F176+F179+F181</f>
        <v>7027.3</v>
      </c>
      <c r="G175" s="58">
        <f>G176+G179+G181</f>
        <v>6973.9</v>
      </c>
      <c r="H175" s="100">
        <f t="shared" si="6"/>
        <v>99.2</v>
      </c>
    </row>
    <row r="176" spans="1:8" ht="28.5" customHeight="1">
      <c r="A176" s="75" t="s">
        <v>212</v>
      </c>
      <c r="B176" s="31" t="s">
        <v>92</v>
      </c>
      <c r="C176" s="31" t="s">
        <v>83</v>
      </c>
      <c r="D176" s="31" t="s">
        <v>210</v>
      </c>
      <c r="E176" s="30"/>
      <c r="F176" s="58">
        <f>F177+F178</f>
        <v>1143.3</v>
      </c>
      <c r="G176" s="58">
        <f>G177+G178</f>
        <v>1143.2</v>
      </c>
      <c r="H176" s="100">
        <f t="shared" si="6"/>
        <v>100</v>
      </c>
    </row>
    <row r="177" spans="1:8" ht="18.75" customHeight="1">
      <c r="A177" s="44" t="s">
        <v>161</v>
      </c>
      <c r="B177" s="31" t="s">
        <v>92</v>
      </c>
      <c r="C177" s="31" t="s">
        <v>83</v>
      </c>
      <c r="D177" s="31" t="s">
        <v>210</v>
      </c>
      <c r="E177" s="30" t="s">
        <v>162</v>
      </c>
      <c r="F177" s="61">
        <f>8!G143</f>
        <v>1029.8</v>
      </c>
      <c r="G177" s="61">
        <f>8!H143</f>
        <v>1029.7</v>
      </c>
      <c r="H177" s="100">
        <f t="shared" si="6"/>
        <v>100</v>
      </c>
    </row>
    <row r="178" spans="1:8" ht="18.75" customHeight="1">
      <c r="A178" s="44" t="str">
        <f>8!A144</f>
        <v>Выполнение функций органами местного самоуправления</v>
      </c>
      <c r="B178" s="31" t="s">
        <v>92</v>
      </c>
      <c r="C178" s="31" t="s">
        <v>83</v>
      </c>
      <c r="D178" s="31" t="s">
        <v>210</v>
      </c>
      <c r="E178" s="30" t="s">
        <v>162</v>
      </c>
      <c r="F178" s="61">
        <f>8!G144</f>
        <v>113.5</v>
      </c>
      <c r="G178" s="61">
        <f>8!H144</f>
        <v>113.5</v>
      </c>
      <c r="H178" s="100">
        <f t="shared" si="6"/>
        <v>100</v>
      </c>
    </row>
    <row r="179" spans="1:8" ht="29.25" customHeight="1">
      <c r="A179" s="44" t="str">
        <f>8!A145</f>
        <v>Строительство КНС в мкр. Сертолово -2 и напорных канализационных коллекторов от Сертолово-2 до Сертолово-1</v>
      </c>
      <c r="B179" s="31" t="s">
        <v>92</v>
      </c>
      <c r="C179" s="31" t="s">
        <v>83</v>
      </c>
      <c r="D179" s="31" t="s">
        <v>66</v>
      </c>
      <c r="E179" s="30"/>
      <c r="F179" s="61">
        <f>F180</f>
        <v>1809</v>
      </c>
      <c r="G179" s="61">
        <f>G180</f>
        <v>1804.8</v>
      </c>
      <c r="H179" s="100">
        <f t="shared" si="6"/>
        <v>99.8</v>
      </c>
    </row>
    <row r="180" spans="1:8" ht="14.25" customHeight="1">
      <c r="A180" s="44" t="s">
        <v>161</v>
      </c>
      <c r="B180" s="31" t="s">
        <v>92</v>
      </c>
      <c r="C180" s="31" t="s">
        <v>83</v>
      </c>
      <c r="D180" s="31" t="s">
        <v>66</v>
      </c>
      <c r="E180" s="30" t="s">
        <v>162</v>
      </c>
      <c r="F180" s="61">
        <f>8!G146</f>
        <v>1809</v>
      </c>
      <c r="G180" s="61">
        <f>8!H146</f>
        <v>1804.8</v>
      </c>
      <c r="H180" s="100">
        <f t="shared" si="6"/>
        <v>99.8</v>
      </c>
    </row>
    <row r="181" spans="1:8" ht="15.75">
      <c r="A181" s="44" t="str">
        <f>8!A147</f>
        <v>Строительство внутриплощадочных сетей водоснабжения в мкр. Сертолово -2 </v>
      </c>
      <c r="B181" s="31" t="s">
        <v>92</v>
      </c>
      <c r="C181" s="31" t="s">
        <v>83</v>
      </c>
      <c r="D181" s="31" t="s">
        <v>70</v>
      </c>
      <c r="E181" s="30"/>
      <c r="F181" s="61">
        <f>F182+F183</f>
        <v>4075</v>
      </c>
      <c r="G181" s="61">
        <f>G182+G183</f>
        <v>4025.9</v>
      </c>
      <c r="H181" s="100">
        <f t="shared" si="6"/>
        <v>98.8</v>
      </c>
    </row>
    <row r="182" spans="1:8" ht="12.75" customHeight="1">
      <c r="A182" s="44" t="s">
        <v>161</v>
      </c>
      <c r="B182" s="31" t="s">
        <v>92</v>
      </c>
      <c r="C182" s="31" t="s">
        <v>83</v>
      </c>
      <c r="D182" s="31" t="s">
        <v>70</v>
      </c>
      <c r="E182" s="30" t="s">
        <v>162</v>
      </c>
      <c r="F182" s="61">
        <f>8!G148</f>
        <v>4050</v>
      </c>
      <c r="G182" s="61">
        <f>8!H148</f>
        <v>4001</v>
      </c>
      <c r="H182" s="100">
        <f t="shared" si="6"/>
        <v>98.8</v>
      </c>
    </row>
    <row r="183" spans="1:8" ht="15.75" customHeight="1">
      <c r="A183" s="44" t="str">
        <f>8!A149</f>
        <v>Выполнение функций органами местного самоуправления</v>
      </c>
      <c r="B183" s="31" t="s">
        <v>92</v>
      </c>
      <c r="C183" s="31" t="s">
        <v>83</v>
      </c>
      <c r="D183" s="31" t="s">
        <v>70</v>
      </c>
      <c r="E183" s="30" t="s">
        <v>125</v>
      </c>
      <c r="F183" s="61">
        <f>8!G149</f>
        <v>25</v>
      </c>
      <c r="G183" s="61">
        <f>8!H149</f>
        <v>24.9</v>
      </c>
      <c r="H183" s="100">
        <f t="shared" si="6"/>
        <v>99.6</v>
      </c>
    </row>
    <row r="184" spans="1:8" ht="15" customHeight="1">
      <c r="A184" s="72" t="s">
        <v>110</v>
      </c>
      <c r="B184" s="26" t="s">
        <v>92</v>
      </c>
      <c r="C184" s="26" t="s">
        <v>84</v>
      </c>
      <c r="D184" s="29"/>
      <c r="E184" s="26"/>
      <c r="F184" s="55">
        <f>F185+F191</f>
        <v>26908.6</v>
      </c>
      <c r="G184" s="55">
        <f>G185+G191</f>
        <v>26662.9</v>
      </c>
      <c r="H184" s="100">
        <f t="shared" si="6"/>
        <v>99.1</v>
      </c>
    </row>
    <row r="185" spans="1:8" ht="13.5" customHeight="1">
      <c r="A185" s="79" t="s">
        <v>110</v>
      </c>
      <c r="B185" s="31" t="s">
        <v>92</v>
      </c>
      <c r="C185" s="31" t="s">
        <v>84</v>
      </c>
      <c r="D185" s="35" t="s">
        <v>168</v>
      </c>
      <c r="E185" s="31"/>
      <c r="F185" s="49">
        <f>F186</f>
        <v>10566.6</v>
      </c>
      <c r="G185" s="49">
        <f>G186</f>
        <v>10542</v>
      </c>
      <c r="H185" s="100">
        <f t="shared" si="6"/>
        <v>99.8</v>
      </c>
    </row>
    <row r="186" spans="1:8" ht="15.75" customHeight="1">
      <c r="A186" s="73" t="s">
        <v>109</v>
      </c>
      <c r="B186" s="30" t="s">
        <v>92</v>
      </c>
      <c r="C186" s="30" t="s">
        <v>84</v>
      </c>
      <c r="D186" s="33" t="s">
        <v>169</v>
      </c>
      <c r="E186" s="31"/>
      <c r="F186" s="49">
        <f>F187+F189</f>
        <v>10566.6</v>
      </c>
      <c r="G186" s="49">
        <f>G187+G189</f>
        <v>10542</v>
      </c>
      <c r="H186" s="100">
        <f t="shared" si="6"/>
        <v>99.8</v>
      </c>
    </row>
    <row r="187" spans="1:8" ht="15" customHeight="1">
      <c r="A187" s="73" t="s">
        <v>67</v>
      </c>
      <c r="B187" s="30" t="s">
        <v>92</v>
      </c>
      <c r="C187" s="30" t="s">
        <v>84</v>
      </c>
      <c r="D187" s="33" t="s">
        <v>68</v>
      </c>
      <c r="E187" s="31"/>
      <c r="F187" s="49">
        <f>F188</f>
        <v>6786.6</v>
      </c>
      <c r="G187" s="49">
        <f>G188</f>
        <v>6762</v>
      </c>
      <c r="H187" s="100">
        <f t="shared" si="6"/>
        <v>99.6</v>
      </c>
    </row>
    <row r="188" spans="1:8" ht="15" customHeight="1">
      <c r="A188" s="77" t="s">
        <v>124</v>
      </c>
      <c r="B188" s="30" t="s">
        <v>92</v>
      </c>
      <c r="C188" s="30" t="s">
        <v>84</v>
      </c>
      <c r="D188" s="33" t="s">
        <v>68</v>
      </c>
      <c r="E188" s="30" t="s">
        <v>125</v>
      </c>
      <c r="F188" s="49">
        <f>8!G154</f>
        <v>6786.6</v>
      </c>
      <c r="G188" s="49">
        <f>8!H154</f>
        <v>6762</v>
      </c>
      <c r="H188" s="100">
        <f t="shared" si="6"/>
        <v>99.6</v>
      </c>
    </row>
    <row r="189" spans="1:8" ht="30.75" customHeight="1">
      <c r="A189" s="79" t="s">
        <v>226</v>
      </c>
      <c r="B189" s="30" t="s">
        <v>92</v>
      </c>
      <c r="C189" s="30" t="s">
        <v>84</v>
      </c>
      <c r="D189" s="33" t="s">
        <v>69</v>
      </c>
      <c r="E189" s="31"/>
      <c r="F189" s="49">
        <f>F190</f>
        <v>3780</v>
      </c>
      <c r="G189" s="49">
        <f>G190</f>
        <v>3780</v>
      </c>
      <c r="H189" s="100">
        <f t="shared" si="6"/>
        <v>100</v>
      </c>
    </row>
    <row r="190" spans="1:8" ht="15" customHeight="1">
      <c r="A190" s="77" t="s">
        <v>124</v>
      </c>
      <c r="B190" s="30" t="s">
        <v>92</v>
      </c>
      <c r="C190" s="30" t="s">
        <v>84</v>
      </c>
      <c r="D190" s="33" t="s">
        <v>69</v>
      </c>
      <c r="E190" s="30" t="s">
        <v>125</v>
      </c>
      <c r="F190" s="49">
        <f>8!G156</f>
        <v>3780</v>
      </c>
      <c r="G190" s="49">
        <f>8!H156</f>
        <v>3780</v>
      </c>
      <c r="H190" s="100">
        <f t="shared" si="6"/>
        <v>100</v>
      </c>
    </row>
    <row r="191" spans="1:8" ht="12.75" customHeight="1">
      <c r="A191" s="73" t="s">
        <v>103</v>
      </c>
      <c r="B191" s="30" t="s">
        <v>92</v>
      </c>
      <c r="C191" s="30" t="s">
        <v>84</v>
      </c>
      <c r="D191" s="33" t="s">
        <v>147</v>
      </c>
      <c r="E191" s="30"/>
      <c r="F191" s="49">
        <f>F192+F196+F201</f>
        <v>16342</v>
      </c>
      <c r="G191" s="49">
        <f>G192+G196+G201</f>
        <v>16120.9</v>
      </c>
      <c r="H191" s="100">
        <f t="shared" si="6"/>
        <v>98.6</v>
      </c>
    </row>
    <row r="192" spans="1:8" ht="43.5" customHeight="1">
      <c r="A192" s="73" t="s">
        <v>5</v>
      </c>
      <c r="B192" s="30" t="s">
        <v>92</v>
      </c>
      <c r="C192" s="30" t="s">
        <v>84</v>
      </c>
      <c r="D192" s="35" t="s">
        <v>179</v>
      </c>
      <c r="E192" s="30"/>
      <c r="F192" s="49">
        <f>F193</f>
        <v>1180.8</v>
      </c>
      <c r="G192" s="49">
        <f>G193</f>
        <v>1180.8</v>
      </c>
      <c r="H192" s="100">
        <f t="shared" si="6"/>
        <v>100</v>
      </c>
    </row>
    <row r="193" spans="1:8" ht="10.5" customHeight="1">
      <c r="A193" s="73" t="s">
        <v>300</v>
      </c>
      <c r="B193" s="30" t="s">
        <v>92</v>
      </c>
      <c r="C193" s="30" t="s">
        <v>84</v>
      </c>
      <c r="D193" s="35" t="s">
        <v>211</v>
      </c>
      <c r="E193" s="30"/>
      <c r="F193" s="49">
        <f>F194+F195</f>
        <v>1180.8</v>
      </c>
      <c r="G193" s="49">
        <f>G194+G195</f>
        <v>1180.8</v>
      </c>
      <c r="H193" s="100">
        <f t="shared" si="6"/>
        <v>100</v>
      </c>
    </row>
    <row r="194" spans="1:8" ht="15" customHeight="1">
      <c r="A194" s="44" t="s">
        <v>161</v>
      </c>
      <c r="B194" s="30" t="s">
        <v>92</v>
      </c>
      <c r="C194" s="30" t="s">
        <v>84</v>
      </c>
      <c r="D194" s="35" t="s">
        <v>211</v>
      </c>
      <c r="E194" s="30" t="s">
        <v>162</v>
      </c>
      <c r="F194" s="49">
        <f>8!G236</f>
        <v>1023.8</v>
      </c>
      <c r="G194" s="49">
        <f>8!H236</f>
        <v>1023.8</v>
      </c>
      <c r="H194" s="100">
        <f t="shared" si="6"/>
        <v>100</v>
      </c>
    </row>
    <row r="195" spans="1:8" ht="14.25" customHeight="1">
      <c r="A195" s="44" t="str">
        <f>8!A237</f>
        <v>Выполнение функций казёнными учреждениями</v>
      </c>
      <c r="B195" s="30" t="s">
        <v>92</v>
      </c>
      <c r="C195" s="30" t="s">
        <v>84</v>
      </c>
      <c r="D195" s="35" t="s">
        <v>211</v>
      </c>
      <c r="E195" s="30" t="s">
        <v>144</v>
      </c>
      <c r="F195" s="49">
        <f>8!G237</f>
        <v>157</v>
      </c>
      <c r="G195" s="49">
        <f>8!H237</f>
        <v>157</v>
      </c>
      <c r="H195" s="100">
        <f t="shared" si="6"/>
        <v>100</v>
      </c>
    </row>
    <row r="196" spans="1:8" ht="43.5" customHeight="1">
      <c r="A196" s="79" t="s">
        <v>253</v>
      </c>
      <c r="B196" s="30" t="s">
        <v>92</v>
      </c>
      <c r="C196" s="30" t="s">
        <v>84</v>
      </c>
      <c r="D196" s="33" t="s">
        <v>188</v>
      </c>
      <c r="E196" s="30"/>
      <c r="F196" s="49">
        <f>F197+F199</f>
        <v>2062</v>
      </c>
      <c r="G196" s="49">
        <f>G197+G199</f>
        <v>1893.2</v>
      </c>
      <c r="H196" s="100">
        <f t="shared" si="6"/>
        <v>91.8</v>
      </c>
    </row>
    <row r="197" spans="1:8" ht="27" customHeight="1">
      <c r="A197" s="79" t="str">
        <f>8!A159</f>
        <v>Реконструкция линий уличного освещения для получения возможности частичного отключения светильников в ночное время</v>
      </c>
      <c r="B197" s="30" t="s">
        <v>92</v>
      </c>
      <c r="C197" s="30" t="s">
        <v>84</v>
      </c>
      <c r="D197" s="33" t="s">
        <v>208</v>
      </c>
      <c r="E197" s="30"/>
      <c r="F197" s="49">
        <f>F198</f>
        <v>742</v>
      </c>
      <c r="G197" s="49">
        <f>G198</f>
        <v>573.2</v>
      </c>
      <c r="H197" s="100">
        <f t="shared" si="6"/>
        <v>77.3</v>
      </c>
    </row>
    <row r="198" spans="1:8" ht="14.25" customHeight="1">
      <c r="A198" s="44" t="s">
        <v>161</v>
      </c>
      <c r="B198" s="30" t="s">
        <v>92</v>
      </c>
      <c r="C198" s="30" t="s">
        <v>84</v>
      </c>
      <c r="D198" s="33" t="s">
        <v>208</v>
      </c>
      <c r="E198" s="30" t="s">
        <v>162</v>
      </c>
      <c r="F198" s="49">
        <f>8!G160</f>
        <v>742</v>
      </c>
      <c r="G198" s="49">
        <f>8!H160</f>
        <v>573.2</v>
      </c>
      <c r="H198" s="100">
        <f t="shared" si="6"/>
        <v>77.3</v>
      </c>
    </row>
    <row r="199" spans="1:8" ht="13.5" customHeight="1">
      <c r="A199" s="79" t="str">
        <f>8!A161</f>
        <v>Установка в трансформаторных подстанциях (ТП) новых ячеек уличного освещения</v>
      </c>
      <c r="B199" s="30" t="s">
        <v>92</v>
      </c>
      <c r="C199" s="30" t="s">
        <v>84</v>
      </c>
      <c r="D199" s="33" t="str">
        <f>8!E161</f>
        <v>795 04 03</v>
      </c>
      <c r="E199" s="30"/>
      <c r="F199" s="49">
        <f>F200</f>
        <v>1320</v>
      </c>
      <c r="G199" s="49">
        <f>G200</f>
        <v>1320</v>
      </c>
      <c r="H199" s="100">
        <f t="shared" si="6"/>
        <v>100</v>
      </c>
    </row>
    <row r="200" spans="1:8" ht="15.75" customHeight="1">
      <c r="A200" s="44" t="s">
        <v>161</v>
      </c>
      <c r="B200" s="30" t="s">
        <v>92</v>
      </c>
      <c r="C200" s="30" t="s">
        <v>84</v>
      </c>
      <c r="D200" s="33" t="str">
        <f>8!E162</f>
        <v>795 04 03</v>
      </c>
      <c r="E200" s="30" t="s">
        <v>162</v>
      </c>
      <c r="F200" s="49">
        <f>8!G162</f>
        <v>1320</v>
      </c>
      <c r="G200" s="49">
        <f>8!H162</f>
        <v>1320</v>
      </c>
      <c r="H200" s="100">
        <f t="shared" si="6"/>
        <v>100</v>
      </c>
    </row>
    <row r="201" spans="1:8" ht="18.75" customHeight="1">
      <c r="A201" s="44" t="s">
        <v>6</v>
      </c>
      <c r="B201" s="30" t="s">
        <v>92</v>
      </c>
      <c r="C201" s="30" t="s">
        <v>84</v>
      </c>
      <c r="D201" s="35" t="s">
        <v>160</v>
      </c>
      <c r="E201" s="30"/>
      <c r="F201" s="49">
        <f>F202+F204+F206+F208</f>
        <v>13099.2</v>
      </c>
      <c r="G201" s="49">
        <f>G202+G204+G206+G208</f>
        <v>13046.9</v>
      </c>
      <c r="H201" s="100">
        <f aca="true" t="shared" si="10" ref="H201:H261">ROUND(G201/F201*100,1)</f>
        <v>99.6</v>
      </c>
    </row>
    <row r="202" spans="1:8" ht="30.75" customHeight="1">
      <c r="A202" s="44" t="str">
        <f>8!A239</f>
        <v>Устройство детских площадок с установкой игрового и иного оборудования на дворовых территориях города Сертолово</v>
      </c>
      <c r="B202" s="30" t="s">
        <v>92</v>
      </c>
      <c r="C202" s="30" t="s">
        <v>84</v>
      </c>
      <c r="D202" s="35" t="s">
        <v>213</v>
      </c>
      <c r="E202" s="30"/>
      <c r="F202" s="49">
        <f>F203</f>
        <v>162.7</v>
      </c>
      <c r="G202" s="49">
        <f>G203</f>
        <v>162.7</v>
      </c>
      <c r="H202" s="100">
        <f t="shared" si="10"/>
        <v>100</v>
      </c>
    </row>
    <row r="203" spans="1:8" ht="12.75" customHeight="1">
      <c r="A203" s="44" t="s">
        <v>161</v>
      </c>
      <c r="B203" s="30" t="s">
        <v>92</v>
      </c>
      <c r="C203" s="30" t="s">
        <v>84</v>
      </c>
      <c r="D203" s="35" t="s">
        <v>213</v>
      </c>
      <c r="E203" s="30" t="s">
        <v>162</v>
      </c>
      <c r="F203" s="49">
        <f>8!G240</f>
        <v>162.7</v>
      </c>
      <c r="G203" s="49">
        <f>8!H240</f>
        <v>162.7</v>
      </c>
      <c r="H203" s="100">
        <f t="shared" si="10"/>
        <v>100</v>
      </c>
    </row>
    <row r="204" spans="1:8" ht="26.25" customHeight="1">
      <c r="A204" s="44" t="str">
        <f>8!A241</f>
        <v>Поставка и установка декоративного ограждения вокруг детских площадок и газонов на дворовых территориях города Сертолово</v>
      </c>
      <c r="B204" s="30" t="s">
        <v>92</v>
      </c>
      <c r="C204" s="30" t="s">
        <v>84</v>
      </c>
      <c r="D204" s="35" t="s">
        <v>254</v>
      </c>
      <c r="E204" s="30"/>
      <c r="F204" s="49">
        <f>F205</f>
        <v>157</v>
      </c>
      <c r="G204" s="49">
        <f>G205</f>
        <v>157</v>
      </c>
      <c r="H204" s="100">
        <f t="shared" si="10"/>
        <v>100</v>
      </c>
    </row>
    <row r="205" spans="1:8" ht="16.5" customHeight="1">
      <c r="A205" s="44" t="s">
        <v>161</v>
      </c>
      <c r="B205" s="30" t="s">
        <v>92</v>
      </c>
      <c r="C205" s="30" t="s">
        <v>84</v>
      </c>
      <c r="D205" s="35" t="s">
        <v>254</v>
      </c>
      <c r="E205" s="30" t="s">
        <v>162</v>
      </c>
      <c r="F205" s="49">
        <f>8!G242</f>
        <v>157</v>
      </c>
      <c r="G205" s="49">
        <f>8!H242</f>
        <v>157</v>
      </c>
      <c r="H205" s="100">
        <f t="shared" si="10"/>
        <v>100</v>
      </c>
    </row>
    <row r="206" spans="1:8" ht="13.5" customHeight="1">
      <c r="A206" s="44" t="s">
        <v>215</v>
      </c>
      <c r="B206" s="30" t="s">
        <v>92</v>
      </c>
      <c r="C206" s="30" t="s">
        <v>84</v>
      </c>
      <c r="D206" s="35" t="s">
        <v>216</v>
      </c>
      <c r="E206" s="30"/>
      <c r="F206" s="49">
        <f>F207</f>
        <v>1964.3</v>
      </c>
      <c r="G206" s="49">
        <f>G207</f>
        <v>1964.3</v>
      </c>
      <c r="H206" s="100">
        <f t="shared" si="10"/>
        <v>100</v>
      </c>
    </row>
    <row r="207" spans="1:8" ht="18" customHeight="1">
      <c r="A207" s="77" t="s">
        <v>124</v>
      </c>
      <c r="B207" s="30" t="s">
        <v>92</v>
      </c>
      <c r="C207" s="30" t="s">
        <v>84</v>
      </c>
      <c r="D207" s="35" t="s">
        <v>216</v>
      </c>
      <c r="E207" s="30" t="s">
        <v>125</v>
      </c>
      <c r="F207" s="49">
        <f>8!G165</f>
        <v>1964.3</v>
      </c>
      <c r="G207" s="49">
        <f>8!H165</f>
        <v>1964.3</v>
      </c>
      <c r="H207" s="100">
        <f t="shared" si="10"/>
        <v>100</v>
      </c>
    </row>
    <row r="208" spans="1:8" ht="17.25" customHeight="1">
      <c r="A208" s="44" t="s">
        <v>217</v>
      </c>
      <c r="B208" s="30" t="s">
        <v>92</v>
      </c>
      <c r="C208" s="30" t="s">
        <v>84</v>
      </c>
      <c r="D208" s="35" t="s">
        <v>218</v>
      </c>
      <c r="E208" s="30"/>
      <c r="F208" s="49">
        <f>F209</f>
        <v>10815.2</v>
      </c>
      <c r="G208" s="49">
        <f>G209</f>
        <v>10762.9</v>
      </c>
      <c r="H208" s="100">
        <f t="shared" si="10"/>
        <v>99.5</v>
      </c>
    </row>
    <row r="209" spans="1:8" ht="18.75" customHeight="1">
      <c r="A209" s="77" t="s">
        <v>124</v>
      </c>
      <c r="B209" s="30" t="s">
        <v>92</v>
      </c>
      <c r="C209" s="30" t="s">
        <v>84</v>
      </c>
      <c r="D209" s="35" t="s">
        <v>218</v>
      </c>
      <c r="E209" s="30" t="s">
        <v>125</v>
      </c>
      <c r="F209" s="49">
        <f>8!G167</f>
        <v>10815.2</v>
      </c>
      <c r="G209" s="49">
        <f>8!H167</f>
        <v>10762.9</v>
      </c>
      <c r="H209" s="100">
        <f t="shared" si="10"/>
        <v>99.5</v>
      </c>
    </row>
    <row r="210" spans="1:8" ht="18" customHeight="1">
      <c r="A210" s="70" t="s">
        <v>170</v>
      </c>
      <c r="B210" s="26" t="s">
        <v>87</v>
      </c>
      <c r="C210" s="26"/>
      <c r="D210" s="29"/>
      <c r="E210" s="26"/>
      <c r="F210" s="55">
        <f>F211+F218</f>
        <v>6255</v>
      </c>
      <c r="G210" s="55">
        <f>G211+G218</f>
        <v>6255</v>
      </c>
      <c r="H210" s="102">
        <f t="shared" si="10"/>
        <v>100</v>
      </c>
    </row>
    <row r="211" spans="1:8" ht="18" customHeight="1">
      <c r="A211" s="25" t="s">
        <v>171</v>
      </c>
      <c r="B211" s="26" t="s">
        <v>87</v>
      </c>
      <c r="C211" s="26" t="s">
        <v>87</v>
      </c>
      <c r="D211" s="25"/>
      <c r="E211" s="26"/>
      <c r="F211" s="55">
        <f>F212+F216</f>
        <v>6165</v>
      </c>
      <c r="G211" s="55">
        <f>G212+G216</f>
        <v>6165</v>
      </c>
      <c r="H211" s="102">
        <f t="shared" si="10"/>
        <v>100</v>
      </c>
    </row>
    <row r="212" spans="1:8" ht="13.5" customHeight="1">
      <c r="A212" s="73" t="s">
        <v>103</v>
      </c>
      <c r="B212" s="30" t="s">
        <v>87</v>
      </c>
      <c r="C212" s="30" t="s">
        <v>87</v>
      </c>
      <c r="D212" s="35" t="s">
        <v>147</v>
      </c>
      <c r="E212" s="30"/>
      <c r="F212" s="49">
        <f aca="true" t="shared" si="11" ref="F212:G214">F213</f>
        <v>6074</v>
      </c>
      <c r="G212" s="49">
        <f t="shared" si="11"/>
        <v>6074</v>
      </c>
      <c r="H212" s="100">
        <f t="shared" si="10"/>
        <v>100</v>
      </c>
    </row>
    <row r="213" spans="1:8" ht="15" customHeight="1">
      <c r="A213" s="75" t="s">
        <v>7</v>
      </c>
      <c r="B213" s="30" t="s">
        <v>87</v>
      </c>
      <c r="C213" s="30" t="s">
        <v>87</v>
      </c>
      <c r="D213" s="35" t="s">
        <v>163</v>
      </c>
      <c r="E213" s="30"/>
      <c r="F213" s="49">
        <f t="shared" si="11"/>
        <v>6074</v>
      </c>
      <c r="G213" s="49">
        <f t="shared" si="11"/>
        <v>6074</v>
      </c>
      <c r="H213" s="100">
        <f t="shared" si="10"/>
        <v>100</v>
      </c>
    </row>
    <row r="214" spans="1:8" ht="28.5" customHeight="1">
      <c r="A214" s="75" t="s">
        <v>292</v>
      </c>
      <c r="B214" s="30" t="s">
        <v>87</v>
      </c>
      <c r="C214" s="30" t="s">
        <v>87</v>
      </c>
      <c r="D214" s="35" t="s">
        <v>202</v>
      </c>
      <c r="E214" s="30"/>
      <c r="F214" s="49">
        <f t="shared" si="11"/>
        <v>6074</v>
      </c>
      <c r="G214" s="49">
        <f t="shared" si="11"/>
        <v>6074</v>
      </c>
      <c r="H214" s="100">
        <f t="shared" si="10"/>
        <v>100</v>
      </c>
    </row>
    <row r="215" spans="1:8" ht="30.75" customHeight="1">
      <c r="A215" s="76" t="s">
        <v>57</v>
      </c>
      <c r="B215" s="30" t="s">
        <v>87</v>
      </c>
      <c r="C215" s="30" t="s">
        <v>87</v>
      </c>
      <c r="D215" s="35" t="s">
        <v>202</v>
      </c>
      <c r="E215" s="30" t="s">
        <v>105</v>
      </c>
      <c r="F215" s="49">
        <f>8!G173</f>
        <v>6074</v>
      </c>
      <c r="G215" s="49">
        <f>8!H173</f>
        <v>6074</v>
      </c>
      <c r="H215" s="100">
        <f t="shared" si="10"/>
        <v>100</v>
      </c>
    </row>
    <row r="216" spans="1:8" ht="15.75">
      <c r="A216" s="76" t="str">
        <f>8!A174</f>
        <v>Проведение мероприятий для детей и молодежи</v>
      </c>
      <c r="B216" s="30" t="s">
        <v>87</v>
      </c>
      <c r="C216" s="30" t="s">
        <v>87</v>
      </c>
      <c r="D216" s="35" t="str">
        <f>8!E174</f>
        <v>431 01 00</v>
      </c>
      <c r="E216" s="30"/>
      <c r="F216" s="49">
        <f>F217</f>
        <v>91</v>
      </c>
      <c r="G216" s="49">
        <f>G217</f>
        <v>91</v>
      </c>
      <c r="H216" s="100">
        <f t="shared" si="10"/>
        <v>100</v>
      </c>
    </row>
    <row r="217" spans="1:8" ht="30" customHeight="1">
      <c r="A217" s="76" t="str">
        <f>8!A175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217" s="30" t="s">
        <v>87</v>
      </c>
      <c r="C217" s="30" t="s">
        <v>87</v>
      </c>
      <c r="D217" s="35" t="str">
        <f>8!E175</f>
        <v>431 01 00</v>
      </c>
      <c r="E217" s="30" t="s">
        <v>105</v>
      </c>
      <c r="F217" s="49">
        <f>8!G175</f>
        <v>91</v>
      </c>
      <c r="G217" s="49">
        <f>8!H175</f>
        <v>91</v>
      </c>
      <c r="H217" s="100">
        <f t="shared" si="10"/>
        <v>100</v>
      </c>
    </row>
    <row r="218" spans="1:8" s="4" customFormat="1" ht="14.25" customHeight="1">
      <c r="A218" s="25" t="s">
        <v>173</v>
      </c>
      <c r="B218" s="26" t="s">
        <v>87</v>
      </c>
      <c r="C218" s="26" t="s">
        <v>89</v>
      </c>
      <c r="D218" s="29"/>
      <c r="E218" s="26"/>
      <c r="F218" s="55">
        <f>F219</f>
        <v>90</v>
      </c>
      <c r="G218" s="55">
        <f>G219</f>
        <v>90</v>
      </c>
      <c r="H218" s="102">
        <f t="shared" si="10"/>
        <v>100</v>
      </c>
    </row>
    <row r="219" spans="1:8" s="4" customFormat="1" ht="15.75" customHeight="1">
      <c r="A219" s="73" t="s">
        <v>103</v>
      </c>
      <c r="B219" s="30" t="s">
        <v>87</v>
      </c>
      <c r="C219" s="30" t="s">
        <v>89</v>
      </c>
      <c r="D219" s="35" t="s">
        <v>163</v>
      </c>
      <c r="E219" s="26"/>
      <c r="F219" s="49">
        <f>F220</f>
        <v>90</v>
      </c>
      <c r="G219" s="49">
        <f>G220</f>
        <v>90</v>
      </c>
      <c r="H219" s="100">
        <f t="shared" si="10"/>
        <v>100</v>
      </c>
    </row>
    <row r="220" spans="1:8" s="4" customFormat="1" ht="15" customHeight="1">
      <c r="A220" s="75" t="s">
        <v>7</v>
      </c>
      <c r="B220" s="30" t="s">
        <v>87</v>
      </c>
      <c r="C220" s="30" t="s">
        <v>89</v>
      </c>
      <c r="D220" s="35" t="s">
        <v>163</v>
      </c>
      <c r="E220" s="30"/>
      <c r="F220" s="49">
        <f>F222</f>
        <v>90</v>
      </c>
      <c r="G220" s="49">
        <f>G222</f>
        <v>90</v>
      </c>
      <c r="H220" s="100">
        <f t="shared" si="10"/>
        <v>100</v>
      </c>
    </row>
    <row r="221" spans="1:8" s="4" customFormat="1" ht="15.75" customHeight="1">
      <c r="A221" s="75" t="str">
        <f>8!A179</f>
        <v>Именная стипендия Главы МО Сертолово</v>
      </c>
      <c r="B221" s="31" t="s">
        <v>87</v>
      </c>
      <c r="C221" s="31" t="s">
        <v>89</v>
      </c>
      <c r="D221" s="35" t="s">
        <v>203</v>
      </c>
      <c r="E221" s="30"/>
      <c r="F221" s="49">
        <f>F222</f>
        <v>90</v>
      </c>
      <c r="G221" s="49">
        <f>G222</f>
        <v>90</v>
      </c>
      <c r="H221" s="100">
        <f t="shared" si="10"/>
        <v>100</v>
      </c>
    </row>
    <row r="222" spans="1:8" ht="15" customHeight="1">
      <c r="A222" s="77" t="s">
        <v>124</v>
      </c>
      <c r="B222" s="31" t="s">
        <v>87</v>
      </c>
      <c r="C222" s="31" t="s">
        <v>89</v>
      </c>
      <c r="D222" s="35" t="s">
        <v>203</v>
      </c>
      <c r="E222" s="30" t="s">
        <v>125</v>
      </c>
      <c r="F222" s="49">
        <f>'[1]прил.6'!G168</f>
        <v>90</v>
      </c>
      <c r="G222" s="49">
        <v>90</v>
      </c>
      <c r="H222" s="100">
        <f t="shared" si="10"/>
        <v>100</v>
      </c>
    </row>
    <row r="223" spans="1:8" ht="15" customHeight="1">
      <c r="A223" s="70" t="s">
        <v>294</v>
      </c>
      <c r="B223" s="26" t="s">
        <v>91</v>
      </c>
      <c r="C223" s="26"/>
      <c r="D223" s="29"/>
      <c r="E223" s="26"/>
      <c r="F223" s="55">
        <f>F229+F224</f>
        <v>16487.6</v>
      </c>
      <c r="G223" s="55">
        <f>G229+G224</f>
        <v>16487.4</v>
      </c>
      <c r="H223" s="102">
        <f t="shared" si="10"/>
        <v>100</v>
      </c>
    </row>
    <row r="224" spans="1:8" ht="14.25" customHeight="1">
      <c r="A224" s="25" t="s">
        <v>175</v>
      </c>
      <c r="B224" s="26" t="s">
        <v>91</v>
      </c>
      <c r="C224" s="26" t="s">
        <v>82</v>
      </c>
      <c r="D224" s="29"/>
      <c r="E224" s="26"/>
      <c r="F224" s="55">
        <f>F225</f>
        <v>1126</v>
      </c>
      <c r="G224" s="55">
        <f>G225</f>
        <v>1126</v>
      </c>
      <c r="H224" s="102">
        <f t="shared" si="10"/>
        <v>100</v>
      </c>
    </row>
    <row r="225" spans="1:8" ht="15.75" customHeight="1">
      <c r="A225" s="80" t="s">
        <v>130</v>
      </c>
      <c r="B225" s="30" t="s">
        <v>91</v>
      </c>
      <c r="C225" s="30" t="s">
        <v>82</v>
      </c>
      <c r="D225" s="35" t="s">
        <v>29</v>
      </c>
      <c r="E225" s="31"/>
      <c r="F225" s="49">
        <f>F226</f>
        <v>1126</v>
      </c>
      <c r="G225" s="49">
        <f>G226</f>
        <v>1126</v>
      </c>
      <c r="H225" s="100">
        <f t="shared" si="10"/>
        <v>100</v>
      </c>
    </row>
    <row r="226" spans="1:8" ht="43.5" customHeight="1">
      <c r="A226" s="80" t="s">
        <v>47</v>
      </c>
      <c r="B226" s="30" t="s">
        <v>91</v>
      </c>
      <c r="C226" s="30" t="s">
        <v>82</v>
      </c>
      <c r="D226" s="35" t="s">
        <v>30</v>
      </c>
      <c r="E226" s="31"/>
      <c r="F226" s="49">
        <f>F228</f>
        <v>1126</v>
      </c>
      <c r="G226" s="49">
        <f>G228</f>
        <v>1126</v>
      </c>
      <c r="H226" s="100">
        <f t="shared" si="10"/>
        <v>100</v>
      </c>
    </row>
    <row r="227" spans="1:8" ht="59.25" customHeight="1">
      <c r="A227" s="80" t="str">
        <f>8!A185</f>
        <v> Межбюджетные трансферты бюджету МО "Всеволожский муниципальный район" Ленинградской области  на реализацию переданных  полномочий по организации библиотечного обслуживания населения, комплектованию и обеспечению сохранности библиотечных фондов</v>
      </c>
      <c r="B227" s="30" t="s">
        <v>91</v>
      </c>
      <c r="C227" s="30" t="s">
        <v>82</v>
      </c>
      <c r="D227" s="35" t="s">
        <v>30</v>
      </c>
      <c r="E227" s="31"/>
      <c r="F227" s="49">
        <f>F228</f>
        <v>1126</v>
      </c>
      <c r="G227" s="49">
        <f>G228</f>
        <v>1126</v>
      </c>
      <c r="H227" s="100">
        <f t="shared" si="10"/>
        <v>100</v>
      </c>
    </row>
    <row r="228" spans="1:8" ht="12.75" customHeight="1">
      <c r="A228" s="79" t="s">
        <v>24</v>
      </c>
      <c r="B228" s="30" t="s">
        <v>91</v>
      </c>
      <c r="C228" s="30" t="s">
        <v>82</v>
      </c>
      <c r="D228" s="35" t="s">
        <v>30</v>
      </c>
      <c r="E228" s="31" t="s">
        <v>31</v>
      </c>
      <c r="F228" s="49">
        <f>8!G186</f>
        <v>1126</v>
      </c>
      <c r="G228" s="49">
        <f>8!H186</f>
        <v>1126</v>
      </c>
      <c r="H228" s="100">
        <f t="shared" si="10"/>
        <v>100</v>
      </c>
    </row>
    <row r="229" spans="1:8" ht="15.75" customHeight="1">
      <c r="A229" s="25" t="s">
        <v>332</v>
      </c>
      <c r="B229" s="26" t="s">
        <v>91</v>
      </c>
      <c r="C229" s="26" t="s">
        <v>85</v>
      </c>
      <c r="D229" s="29"/>
      <c r="E229" s="26"/>
      <c r="F229" s="55">
        <f>F230+F232</f>
        <v>15361.6</v>
      </c>
      <c r="G229" s="55">
        <f>G230+G232</f>
        <v>15361.4</v>
      </c>
      <c r="H229" s="102">
        <f t="shared" si="10"/>
        <v>100</v>
      </c>
    </row>
    <row r="230" spans="1:8" s="24" customFormat="1" ht="14.25" customHeight="1">
      <c r="A230" s="44" t="str">
        <f>8!A188</f>
        <v>Мероприятия в сфере культуры и кинематографии</v>
      </c>
      <c r="B230" s="30" t="s">
        <v>91</v>
      </c>
      <c r="C230" s="30" t="s">
        <v>85</v>
      </c>
      <c r="D230" s="33" t="s">
        <v>310</v>
      </c>
      <c r="E230" s="30"/>
      <c r="F230" s="49">
        <f>F231</f>
        <v>44</v>
      </c>
      <c r="G230" s="49">
        <f>G231</f>
        <v>44</v>
      </c>
      <c r="H230" s="100">
        <f t="shared" si="10"/>
        <v>100</v>
      </c>
    </row>
    <row r="231" spans="1:8" s="24" customFormat="1" ht="31.5" customHeight="1">
      <c r="A231" s="44" t="str">
        <f>8!A189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231" s="30" t="s">
        <v>91</v>
      </c>
      <c r="C231" s="30" t="s">
        <v>85</v>
      </c>
      <c r="D231" s="33" t="s">
        <v>310</v>
      </c>
      <c r="E231" s="30" t="s">
        <v>105</v>
      </c>
      <c r="F231" s="49">
        <f>8!G189</f>
        <v>44</v>
      </c>
      <c r="G231" s="49">
        <f>8!H189</f>
        <v>44</v>
      </c>
      <c r="H231" s="100">
        <f t="shared" si="10"/>
        <v>100</v>
      </c>
    </row>
    <row r="232" spans="1:8" ht="18.75" customHeight="1">
      <c r="A232" s="73" t="s">
        <v>103</v>
      </c>
      <c r="B232" s="30" t="s">
        <v>91</v>
      </c>
      <c r="C232" s="30" t="s">
        <v>85</v>
      </c>
      <c r="D232" s="35" t="s">
        <v>147</v>
      </c>
      <c r="E232" s="30"/>
      <c r="F232" s="49">
        <f>F233</f>
        <v>15317.6</v>
      </c>
      <c r="G232" s="49">
        <f>G233</f>
        <v>15317.4</v>
      </c>
      <c r="H232" s="100">
        <f t="shared" si="10"/>
        <v>100</v>
      </c>
    </row>
    <row r="233" spans="1:8" ht="18.75" customHeight="1">
      <c r="A233" s="82" t="str">
        <f>8!A191</f>
        <v>Долгосрочная  целевая программа "Развитие культуры МО Сертолово  на 2011-2013 гг."  </v>
      </c>
      <c r="B233" s="30" t="s">
        <v>91</v>
      </c>
      <c r="C233" s="30" t="s">
        <v>85</v>
      </c>
      <c r="D233" s="35" t="s">
        <v>172</v>
      </c>
      <c r="E233" s="30"/>
      <c r="F233" s="49">
        <f>F234+F236</f>
        <v>15317.6</v>
      </c>
      <c r="G233" s="49">
        <f>G234+G236</f>
        <v>15317.4</v>
      </c>
      <c r="H233" s="100">
        <f t="shared" si="10"/>
        <v>100</v>
      </c>
    </row>
    <row r="234" spans="1:8" ht="33" customHeight="1">
      <c r="A234" s="75" t="str">
        <f>8!A192</f>
        <v>Субсидии МАУ "Сертоловское КСЦ "Спектр" на выполнение муниципального задания по реализации программных мероприятий, направленных на развитие сферы  культуры</v>
      </c>
      <c r="B234" s="30" t="s">
        <v>91</v>
      </c>
      <c r="C234" s="30" t="s">
        <v>85</v>
      </c>
      <c r="D234" s="35" t="s">
        <v>200</v>
      </c>
      <c r="E234" s="30"/>
      <c r="F234" s="49">
        <f>F235</f>
        <v>15117.6</v>
      </c>
      <c r="G234" s="49">
        <f>G235</f>
        <v>15117.6</v>
      </c>
      <c r="H234" s="100">
        <f t="shared" si="10"/>
        <v>100</v>
      </c>
    </row>
    <row r="235" spans="1:8" ht="28.5" customHeight="1">
      <c r="A235" s="76" t="s">
        <v>57</v>
      </c>
      <c r="B235" s="30" t="s">
        <v>91</v>
      </c>
      <c r="C235" s="30" t="s">
        <v>85</v>
      </c>
      <c r="D235" s="35" t="s">
        <v>200</v>
      </c>
      <c r="E235" s="30" t="s">
        <v>105</v>
      </c>
      <c r="F235" s="49">
        <f>8!G193</f>
        <v>15117.6</v>
      </c>
      <c r="G235" s="49">
        <f>8!H193</f>
        <v>15117.6</v>
      </c>
      <c r="H235" s="100">
        <f t="shared" si="10"/>
        <v>100</v>
      </c>
    </row>
    <row r="236" spans="1:8" ht="15.75" customHeight="1">
      <c r="A236" s="77" t="str">
        <f>8!A194</f>
        <v>Приобретение оборудования  для проведения мероприятий</v>
      </c>
      <c r="B236" s="30" t="s">
        <v>91</v>
      </c>
      <c r="C236" s="30" t="s">
        <v>85</v>
      </c>
      <c r="D236" s="35" t="s">
        <v>201</v>
      </c>
      <c r="E236" s="30"/>
      <c r="F236" s="49">
        <f>F237</f>
        <v>200</v>
      </c>
      <c r="G236" s="49">
        <f>G237</f>
        <v>199.8</v>
      </c>
      <c r="H236" s="100">
        <f t="shared" si="10"/>
        <v>99.9</v>
      </c>
    </row>
    <row r="237" spans="1:8" ht="15" customHeight="1">
      <c r="A237" s="77" t="s">
        <v>124</v>
      </c>
      <c r="B237" s="30" t="s">
        <v>91</v>
      </c>
      <c r="C237" s="30" t="s">
        <v>85</v>
      </c>
      <c r="D237" s="35" t="s">
        <v>201</v>
      </c>
      <c r="E237" s="30" t="s">
        <v>125</v>
      </c>
      <c r="F237" s="49">
        <f>8!G195</f>
        <v>200</v>
      </c>
      <c r="G237" s="49">
        <f>8!H195</f>
        <v>199.8</v>
      </c>
      <c r="H237" s="100">
        <f t="shared" si="10"/>
        <v>99.9</v>
      </c>
    </row>
    <row r="238" spans="1:8" ht="14.25" customHeight="1">
      <c r="A238" s="70" t="s">
        <v>183</v>
      </c>
      <c r="B238" s="26" t="s">
        <v>90</v>
      </c>
      <c r="C238" s="26"/>
      <c r="D238" s="29"/>
      <c r="E238" s="26"/>
      <c r="F238" s="55">
        <f>F239+F243</f>
        <v>5794.8</v>
      </c>
      <c r="G238" s="55">
        <f>G239+G243</f>
        <v>5751.2</v>
      </c>
      <c r="H238" s="102">
        <f t="shared" si="10"/>
        <v>99.2</v>
      </c>
    </row>
    <row r="239" spans="1:8" ht="13.5" customHeight="1">
      <c r="A239" s="25" t="s">
        <v>184</v>
      </c>
      <c r="B239" s="26" t="s">
        <v>90</v>
      </c>
      <c r="C239" s="26" t="s">
        <v>82</v>
      </c>
      <c r="D239" s="29"/>
      <c r="E239" s="26"/>
      <c r="F239" s="55">
        <f aca="true" t="shared" si="12" ref="F239:G241">F240</f>
        <v>4370</v>
      </c>
      <c r="G239" s="55">
        <f t="shared" si="12"/>
        <v>4369.7</v>
      </c>
      <c r="H239" s="102">
        <f t="shared" si="10"/>
        <v>100</v>
      </c>
    </row>
    <row r="240" spans="1:8" ht="12.75" customHeight="1">
      <c r="A240" s="44" t="s">
        <v>185</v>
      </c>
      <c r="B240" s="30" t="s">
        <v>90</v>
      </c>
      <c r="C240" s="30" t="s">
        <v>82</v>
      </c>
      <c r="D240" s="33" t="s">
        <v>186</v>
      </c>
      <c r="E240" s="30"/>
      <c r="F240" s="49">
        <f t="shared" si="12"/>
        <v>4370</v>
      </c>
      <c r="G240" s="49">
        <f t="shared" si="12"/>
        <v>4369.7</v>
      </c>
      <c r="H240" s="100">
        <f t="shared" si="10"/>
        <v>100</v>
      </c>
    </row>
    <row r="241" spans="1:8" ht="28.5" customHeight="1">
      <c r="A241" s="44" t="s">
        <v>100</v>
      </c>
      <c r="B241" s="30" t="s">
        <v>90</v>
      </c>
      <c r="C241" s="30" t="s">
        <v>82</v>
      </c>
      <c r="D241" s="33" t="s">
        <v>35</v>
      </c>
      <c r="E241" s="30"/>
      <c r="F241" s="49">
        <f t="shared" si="12"/>
        <v>4370</v>
      </c>
      <c r="G241" s="49">
        <f t="shared" si="12"/>
        <v>4369.7</v>
      </c>
      <c r="H241" s="100">
        <f t="shared" si="10"/>
        <v>100</v>
      </c>
    </row>
    <row r="242" spans="1:8" ht="14.25" customHeight="1">
      <c r="A242" s="77" t="s">
        <v>146</v>
      </c>
      <c r="B242" s="30" t="s">
        <v>90</v>
      </c>
      <c r="C242" s="30" t="s">
        <v>82</v>
      </c>
      <c r="D242" s="33" t="s">
        <v>35</v>
      </c>
      <c r="E242" s="30" t="s">
        <v>76</v>
      </c>
      <c r="F242" s="49">
        <f>8!G200</f>
        <v>4370</v>
      </c>
      <c r="G242" s="49">
        <f>8!H200</f>
        <v>4369.7</v>
      </c>
      <c r="H242" s="100">
        <f t="shared" si="10"/>
        <v>100</v>
      </c>
    </row>
    <row r="243" spans="1:8" ht="14.25" customHeight="1">
      <c r="A243" s="25" t="s">
        <v>187</v>
      </c>
      <c r="B243" s="26" t="s">
        <v>90</v>
      </c>
      <c r="C243" s="26" t="s">
        <v>84</v>
      </c>
      <c r="D243" s="29"/>
      <c r="E243" s="26"/>
      <c r="F243" s="55">
        <f>F244</f>
        <v>1424.8</v>
      </c>
      <c r="G243" s="55">
        <f>G244</f>
        <v>1381.5</v>
      </c>
      <c r="H243" s="102">
        <f t="shared" si="10"/>
        <v>97</v>
      </c>
    </row>
    <row r="244" spans="1:8" s="23" customFormat="1" ht="14.25" customHeight="1">
      <c r="A244" s="79" t="s">
        <v>25</v>
      </c>
      <c r="B244" s="30" t="s">
        <v>90</v>
      </c>
      <c r="C244" s="30" t="s">
        <v>84</v>
      </c>
      <c r="D244" s="35" t="s">
        <v>153</v>
      </c>
      <c r="E244" s="31"/>
      <c r="F244" s="49">
        <f>F245</f>
        <v>1424.8</v>
      </c>
      <c r="G244" s="49">
        <f>G245</f>
        <v>1381.5</v>
      </c>
      <c r="H244" s="100">
        <f t="shared" si="10"/>
        <v>97</v>
      </c>
    </row>
    <row r="245" spans="1:8" ht="12" customHeight="1">
      <c r="A245" s="44" t="s">
        <v>44</v>
      </c>
      <c r="B245" s="30" t="s">
        <v>90</v>
      </c>
      <c r="C245" s="30" t="s">
        <v>84</v>
      </c>
      <c r="D245" s="33" t="s">
        <v>191</v>
      </c>
      <c r="E245" s="30"/>
      <c r="F245" s="49">
        <f>F246+F248</f>
        <v>1424.8</v>
      </c>
      <c r="G245" s="49">
        <f>G246+G248</f>
        <v>1381.5</v>
      </c>
      <c r="H245" s="100">
        <f t="shared" si="10"/>
        <v>97</v>
      </c>
    </row>
    <row r="246" spans="1:8" ht="42" customHeight="1">
      <c r="A246" s="71" t="s">
        <v>205</v>
      </c>
      <c r="B246" s="30" t="s">
        <v>90</v>
      </c>
      <c r="C246" s="30" t="s">
        <v>84</v>
      </c>
      <c r="D246" s="33" t="str">
        <f>8!E204</f>
        <v>505 86 01</v>
      </c>
      <c r="E246" s="30"/>
      <c r="F246" s="49">
        <f>F247</f>
        <v>317.8</v>
      </c>
      <c r="G246" s="49">
        <f>G247</f>
        <v>274.5</v>
      </c>
      <c r="H246" s="100">
        <f t="shared" si="10"/>
        <v>86.4</v>
      </c>
    </row>
    <row r="247" spans="1:8" ht="18" customHeight="1">
      <c r="A247" s="77" t="s">
        <v>146</v>
      </c>
      <c r="B247" s="30" t="s">
        <v>90</v>
      </c>
      <c r="C247" s="30" t="s">
        <v>84</v>
      </c>
      <c r="D247" s="33" t="str">
        <f>8!E205</f>
        <v>505 86 01</v>
      </c>
      <c r="E247" s="30" t="s">
        <v>76</v>
      </c>
      <c r="F247" s="49">
        <f>8!G205</f>
        <v>317.8</v>
      </c>
      <c r="G247" s="49">
        <f>8!H205</f>
        <v>274.5</v>
      </c>
      <c r="H247" s="100">
        <f t="shared" si="10"/>
        <v>86.4</v>
      </c>
    </row>
    <row r="248" spans="1:8" ht="29.25" customHeight="1">
      <c r="A248" s="77" t="s">
        <v>8</v>
      </c>
      <c r="B248" s="30" t="s">
        <v>90</v>
      </c>
      <c r="C248" s="30" t="s">
        <v>84</v>
      </c>
      <c r="D248" s="33" t="str">
        <f>8!E206</f>
        <v>505 86 02</v>
      </c>
      <c r="E248" s="30"/>
      <c r="F248" s="49">
        <f>F249</f>
        <v>1107</v>
      </c>
      <c r="G248" s="49">
        <f>G249</f>
        <v>1107</v>
      </c>
      <c r="H248" s="100">
        <f t="shared" si="10"/>
        <v>100</v>
      </c>
    </row>
    <row r="249" spans="1:8" ht="13.5" customHeight="1">
      <c r="A249" s="77" t="s">
        <v>146</v>
      </c>
      <c r="B249" s="30" t="s">
        <v>90</v>
      </c>
      <c r="C249" s="30" t="s">
        <v>84</v>
      </c>
      <c r="D249" s="33" t="str">
        <f>8!E207</f>
        <v>505 86 02</v>
      </c>
      <c r="E249" s="30" t="s">
        <v>76</v>
      </c>
      <c r="F249" s="49">
        <f>8!G207</f>
        <v>1107</v>
      </c>
      <c r="G249" s="49">
        <f>8!H207</f>
        <v>1107</v>
      </c>
      <c r="H249" s="100">
        <f t="shared" si="10"/>
        <v>100</v>
      </c>
    </row>
    <row r="250" spans="1:8" ht="12" customHeight="1">
      <c r="A250" s="70" t="s">
        <v>178</v>
      </c>
      <c r="B250" s="26" t="s">
        <v>94</v>
      </c>
      <c r="C250" s="26"/>
      <c r="D250" s="29"/>
      <c r="E250" s="26"/>
      <c r="F250" s="55">
        <f aca="true" t="shared" si="13" ref="F250:G254">F251</f>
        <v>6338.5</v>
      </c>
      <c r="G250" s="55">
        <f t="shared" si="13"/>
        <v>6338.5</v>
      </c>
      <c r="H250" s="102">
        <f t="shared" si="10"/>
        <v>100</v>
      </c>
    </row>
    <row r="251" spans="1:8" ht="14.25" customHeight="1">
      <c r="A251" s="83" t="s">
        <v>225</v>
      </c>
      <c r="B251" s="26" t="s">
        <v>94</v>
      </c>
      <c r="C251" s="26" t="s">
        <v>83</v>
      </c>
      <c r="D251" s="29"/>
      <c r="E251" s="26"/>
      <c r="F251" s="55">
        <f t="shared" si="13"/>
        <v>6338.5</v>
      </c>
      <c r="G251" s="55">
        <f t="shared" si="13"/>
        <v>6338.5</v>
      </c>
      <c r="H251" s="102">
        <f t="shared" si="10"/>
        <v>100</v>
      </c>
    </row>
    <row r="252" spans="1:8" ht="15" customHeight="1">
      <c r="A252" s="73" t="s">
        <v>103</v>
      </c>
      <c r="B252" s="30" t="s">
        <v>94</v>
      </c>
      <c r="C252" s="30" t="s">
        <v>83</v>
      </c>
      <c r="D252" s="35" t="s">
        <v>147</v>
      </c>
      <c r="E252" s="26"/>
      <c r="F252" s="49">
        <f t="shared" si="13"/>
        <v>6338.5</v>
      </c>
      <c r="G252" s="49">
        <f t="shared" si="13"/>
        <v>6338.5</v>
      </c>
      <c r="H252" s="100">
        <f t="shared" si="10"/>
        <v>100</v>
      </c>
    </row>
    <row r="253" spans="1:8" ht="30.75" customHeight="1">
      <c r="A253" s="75" t="s">
        <v>9</v>
      </c>
      <c r="B253" s="30" t="s">
        <v>94</v>
      </c>
      <c r="C253" s="30" t="s">
        <v>83</v>
      </c>
      <c r="D253" s="35" t="s">
        <v>148</v>
      </c>
      <c r="E253" s="26"/>
      <c r="F253" s="49">
        <f t="shared" si="13"/>
        <v>6338.5</v>
      </c>
      <c r="G253" s="49">
        <f t="shared" si="13"/>
        <v>6338.5</v>
      </c>
      <c r="H253" s="100">
        <f t="shared" si="10"/>
        <v>100</v>
      </c>
    </row>
    <row r="254" spans="1:8" ht="44.25" customHeight="1">
      <c r="A254" s="75" t="s">
        <v>299</v>
      </c>
      <c r="B254" s="31" t="s">
        <v>94</v>
      </c>
      <c r="C254" s="31" t="s">
        <v>83</v>
      </c>
      <c r="D254" s="35" t="s">
        <v>199</v>
      </c>
      <c r="E254" s="26"/>
      <c r="F254" s="49">
        <f t="shared" si="13"/>
        <v>6338.5</v>
      </c>
      <c r="G254" s="49">
        <f t="shared" si="13"/>
        <v>6338.5</v>
      </c>
      <c r="H254" s="100">
        <f t="shared" si="10"/>
        <v>100</v>
      </c>
    </row>
    <row r="255" spans="1:8" ht="29.25" customHeight="1">
      <c r="A255" s="76" t="s">
        <v>57</v>
      </c>
      <c r="B255" s="31" t="s">
        <v>94</v>
      </c>
      <c r="C255" s="31" t="s">
        <v>83</v>
      </c>
      <c r="D255" s="35" t="s">
        <v>199</v>
      </c>
      <c r="E255" s="31" t="s">
        <v>105</v>
      </c>
      <c r="F255" s="49">
        <f>8!G213</f>
        <v>6338.5</v>
      </c>
      <c r="G255" s="49">
        <f>8!H213</f>
        <v>6338.5</v>
      </c>
      <c r="H255" s="100">
        <f t="shared" si="10"/>
        <v>100</v>
      </c>
    </row>
    <row r="256" spans="1:8" ht="13.5" customHeight="1">
      <c r="A256" s="70" t="s">
        <v>10</v>
      </c>
      <c r="B256" s="26" t="s">
        <v>88</v>
      </c>
      <c r="C256" s="30"/>
      <c r="D256" s="35"/>
      <c r="E256" s="30"/>
      <c r="F256" s="55">
        <f aca="true" t="shared" si="14" ref="F256:G258">F257</f>
        <v>8390</v>
      </c>
      <c r="G256" s="55">
        <f t="shared" si="14"/>
        <v>8390</v>
      </c>
      <c r="H256" s="102">
        <f t="shared" si="10"/>
        <v>100</v>
      </c>
    </row>
    <row r="257" spans="1:8" s="4" customFormat="1" ht="14.25" customHeight="1">
      <c r="A257" s="25" t="s">
        <v>15</v>
      </c>
      <c r="B257" s="26" t="s">
        <v>88</v>
      </c>
      <c r="C257" s="26" t="s">
        <v>83</v>
      </c>
      <c r="D257" s="37"/>
      <c r="E257" s="26"/>
      <c r="F257" s="55">
        <f t="shared" si="14"/>
        <v>8390</v>
      </c>
      <c r="G257" s="55">
        <f t="shared" si="14"/>
        <v>8390</v>
      </c>
      <c r="H257" s="102">
        <f t="shared" si="10"/>
        <v>100</v>
      </c>
    </row>
    <row r="258" spans="1:8" ht="30" customHeight="1">
      <c r="A258" s="76" t="s">
        <v>16</v>
      </c>
      <c r="B258" s="30" t="s">
        <v>88</v>
      </c>
      <c r="C258" s="30" t="s">
        <v>83</v>
      </c>
      <c r="D258" s="33" t="s">
        <v>17</v>
      </c>
      <c r="E258" s="30"/>
      <c r="F258" s="49">
        <f t="shared" si="14"/>
        <v>8390</v>
      </c>
      <c r="G258" s="49">
        <f t="shared" si="14"/>
        <v>8390</v>
      </c>
      <c r="H258" s="100">
        <f t="shared" si="10"/>
        <v>100</v>
      </c>
    </row>
    <row r="259" spans="1:8" ht="15.75" customHeight="1">
      <c r="A259" s="76" t="s">
        <v>111</v>
      </c>
      <c r="B259" s="30" t="s">
        <v>88</v>
      </c>
      <c r="C259" s="30" t="s">
        <v>83</v>
      </c>
      <c r="D259" s="33" t="s">
        <v>48</v>
      </c>
      <c r="E259" s="30"/>
      <c r="F259" s="49">
        <f>F261</f>
        <v>8390</v>
      </c>
      <c r="G259" s="49">
        <f>G261</f>
        <v>8390</v>
      </c>
      <c r="H259" s="100">
        <f t="shared" si="10"/>
        <v>100</v>
      </c>
    </row>
    <row r="260" spans="1:8" ht="14.25" customHeight="1">
      <c r="A260" s="76" t="s">
        <v>204</v>
      </c>
      <c r="B260" s="30" t="s">
        <v>88</v>
      </c>
      <c r="C260" s="30" t="s">
        <v>83</v>
      </c>
      <c r="D260" s="33" t="s">
        <v>48</v>
      </c>
      <c r="E260" s="30"/>
      <c r="F260" s="49">
        <f>F261</f>
        <v>8390</v>
      </c>
      <c r="G260" s="49">
        <f>G261</f>
        <v>8390</v>
      </c>
      <c r="H260" s="100">
        <f t="shared" si="10"/>
        <v>100</v>
      </c>
    </row>
    <row r="261" spans="1:8" ht="28.5" customHeight="1">
      <c r="A261" s="76" t="s">
        <v>57</v>
      </c>
      <c r="B261" s="30" t="s">
        <v>88</v>
      </c>
      <c r="C261" s="30" t="s">
        <v>83</v>
      </c>
      <c r="D261" s="33" t="s">
        <v>48</v>
      </c>
      <c r="E261" s="30" t="s">
        <v>105</v>
      </c>
      <c r="F261" s="49">
        <f>8!G219</f>
        <v>8390</v>
      </c>
      <c r="G261" s="49">
        <f>8!H219</f>
        <v>8390</v>
      </c>
      <c r="H261" s="100">
        <f t="shared" si="10"/>
        <v>100</v>
      </c>
    </row>
    <row r="262" spans="1:8" ht="14.25" customHeight="1">
      <c r="A262" s="84" t="s">
        <v>75</v>
      </c>
      <c r="B262" s="85"/>
      <c r="C262" s="85"/>
      <c r="D262" s="86"/>
      <c r="E262" s="87"/>
      <c r="F262" s="88">
        <f>F10+F63+F68+F80+F128+F210+F223+F250+F238+F256</f>
        <v>326409.99999999994</v>
      </c>
      <c r="G262" s="88">
        <f>G10+G63+G68+G80+G128+G210+G223+G250+G238+G256</f>
        <v>320383.50000000006</v>
      </c>
      <c r="H262" s="101">
        <f>ROUND(G262/F262*100,1)</f>
        <v>98.2</v>
      </c>
    </row>
    <row r="263" spans="1:7" ht="1.5" customHeight="1">
      <c r="A263" s="108"/>
      <c r="B263" s="108"/>
      <c r="C263" s="108"/>
      <c r="D263" s="108"/>
      <c r="E263" s="108"/>
      <c r="F263" s="108"/>
      <c r="G263" s="13"/>
    </row>
    <row r="264" spans="3:7" ht="12.75">
      <c r="C264" s="2"/>
      <c r="F264" s="6"/>
      <c r="G264" s="6"/>
    </row>
    <row r="265" spans="6:7" ht="12.75">
      <c r="F265" s="6"/>
      <c r="G265" s="6"/>
    </row>
    <row r="275" spans="1:7" ht="46.5" customHeight="1">
      <c r="A275" s="15"/>
      <c r="B275" s="16"/>
      <c r="C275" s="16"/>
      <c r="D275" s="17"/>
      <c r="E275" s="16"/>
      <c r="F275" s="12"/>
      <c r="G275" s="12"/>
    </row>
    <row r="276" spans="1:7" ht="30.75" customHeight="1">
      <c r="A276" s="11"/>
      <c r="B276" s="16"/>
      <c r="C276" s="16"/>
      <c r="D276" s="17"/>
      <c r="E276" s="16"/>
      <c r="F276" s="12"/>
      <c r="G276" s="12"/>
    </row>
    <row r="277" spans="1:7" ht="18" customHeight="1">
      <c r="A277" s="18"/>
      <c r="B277" s="16"/>
      <c r="C277" s="16"/>
      <c r="D277" s="17"/>
      <c r="E277" s="16"/>
      <c r="F277" s="12"/>
      <c r="G277" s="12"/>
    </row>
    <row r="278" spans="1:7" ht="18" customHeight="1">
      <c r="A278" s="19"/>
      <c r="B278" s="16"/>
      <c r="C278" s="16"/>
      <c r="D278" s="17"/>
      <c r="E278" s="16"/>
      <c r="F278" s="12"/>
      <c r="G278" s="12"/>
    </row>
    <row r="279" spans="1:7" ht="18" customHeight="1">
      <c r="A279" s="18"/>
      <c r="B279" s="16"/>
      <c r="C279" s="16"/>
      <c r="D279" s="17"/>
      <c r="E279" s="16"/>
      <c r="F279" s="12"/>
      <c r="G279" s="12"/>
    </row>
    <row r="280" spans="1:7" ht="32.25" customHeight="1">
      <c r="A280" s="20"/>
      <c r="B280" s="16"/>
      <c r="C280" s="16"/>
      <c r="D280" s="17"/>
      <c r="E280" s="16"/>
      <c r="F280" s="12"/>
      <c r="G280" s="12"/>
    </row>
    <row r="281" spans="1:7" ht="18" customHeight="1">
      <c r="A281" s="18"/>
      <c r="B281" s="16"/>
      <c r="C281" s="16"/>
      <c r="D281" s="17"/>
      <c r="E281" s="16"/>
      <c r="F281" s="12"/>
      <c r="G281" s="12"/>
    </row>
  </sheetData>
  <mergeCells count="5">
    <mergeCell ref="A263:F263"/>
    <mergeCell ref="F1:H1"/>
    <mergeCell ref="A6:H6"/>
    <mergeCell ref="E2:H2"/>
    <mergeCell ref="E3:H3"/>
  </mergeCells>
  <printOptions/>
  <pageMargins left="0.3937007874015748" right="0.3937007874015748" top="0.4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9"/>
  <sheetViews>
    <sheetView workbookViewId="0" topLeftCell="A1">
      <pane xSplit="1" ySplit="8" topLeftCell="B2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" sqref="E3:I3"/>
    </sheetView>
  </sheetViews>
  <sheetFormatPr defaultColWidth="9.00390625" defaultRowHeight="12.75"/>
  <cols>
    <col min="1" max="1" width="85.00390625" style="2" customWidth="1"/>
    <col min="2" max="2" width="5.25390625" style="2" customWidth="1"/>
    <col min="3" max="3" width="4.125" style="1" customWidth="1"/>
    <col min="4" max="4" width="4.25390625" style="1" customWidth="1"/>
    <col min="5" max="5" width="10.25390625" style="0" customWidth="1"/>
    <col min="6" max="6" width="4.375" style="1" customWidth="1"/>
    <col min="7" max="7" width="11.75390625" style="0" customWidth="1"/>
    <col min="8" max="8" width="10.875" style="0" customWidth="1"/>
    <col min="9" max="9" width="6.625" style="0" customWidth="1"/>
  </cols>
  <sheetData>
    <row r="1" spans="1:9" ht="18" customHeight="1">
      <c r="A1" s="7"/>
      <c r="B1" s="52"/>
      <c r="C1" s="50"/>
      <c r="D1" s="50"/>
      <c r="E1" s="50"/>
      <c r="F1" s="96"/>
      <c r="G1" s="112" t="s">
        <v>328</v>
      </c>
      <c r="H1" s="112"/>
      <c r="I1" s="112"/>
    </row>
    <row r="2" spans="1:9" ht="18" customHeight="1">
      <c r="A2" s="7"/>
      <c r="B2" s="97"/>
      <c r="C2" s="98"/>
      <c r="D2" s="98"/>
      <c r="E2" s="112" t="s">
        <v>327</v>
      </c>
      <c r="F2" s="112"/>
      <c r="G2" s="112"/>
      <c r="H2" s="112"/>
      <c r="I2" s="112"/>
    </row>
    <row r="3" spans="1:9" ht="18" customHeight="1">
      <c r="A3" s="7"/>
      <c r="B3" s="99"/>
      <c r="C3" s="50"/>
      <c r="D3" s="50"/>
      <c r="E3" s="112" t="s">
        <v>345</v>
      </c>
      <c r="F3" s="112"/>
      <c r="G3" s="112"/>
      <c r="H3" s="112"/>
      <c r="I3" s="112"/>
    </row>
    <row r="4" spans="1:9" ht="15" customHeight="1">
      <c r="A4" s="7"/>
      <c r="B4" s="97"/>
      <c r="C4" s="50"/>
      <c r="D4" s="50"/>
      <c r="E4" s="50"/>
      <c r="F4" s="50"/>
      <c r="G4" s="50"/>
      <c r="H4" s="50"/>
      <c r="I4" s="50"/>
    </row>
    <row r="5" spans="1:9" s="4" customFormat="1" ht="37.5" customHeight="1">
      <c r="A5" s="113" t="s">
        <v>338</v>
      </c>
      <c r="B5" s="113"/>
      <c r="C5" s="113"/>
      <c r="D5" s="113"/>
      <c r="E5" s="113"/>
      <c r="F5" s="113"/>
      <c r="G5" s="113"/>
      <c r="H5" s="113"/>
      <c r="I5" s="113"/>
    </row>
    <row r="6" spans="1:9" s="4" customFormat="1" ht="10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80.25" customHeight="1">
      <c r="A7" s="95" t="s">
        <v>74</v>
      </c>
      <c r="B7" s="103" t="s">
        <v>339</v>
      </c>
      <c r="C7" s="104" t="s">
        <v>62</v>
      </c>
      <c r="D7" s="104" t="s">
        <v>63</v>
      </c>
      <c r="E7" s="95" t="s">
        <v>97</v>
      </c>
      <c r="F7" s="104" t="s">
        <v>64</v>
      </c>
      <c r="G7" s="107" t="s">
        <v>343</v>
      </c>
      <c r="H7" s="107" t="s">
        <v>344</v>
      </c>
      <c r="I7" s="94" t="s">
        <v>340</v>
      </c>
    </row>
    <row r="8" spans="1:9" ht="15.75" customHeight="1">
      <c r="A8" s="105">
        <v>1</v>
      </c>
      <c r="B8" s="105">
        <v>2</v>
      </c>
      <c r="C8" s="106" t="s">
        <v>93</v>
      </c>
      <c r="D8" s="106" t="s">
        <v>323</v>
      </c>
      <c r="E8" s="105">
        <v>5</v>
      </c>
      <c r="F8" s="106" t="s">
        <v>324</v>
      </c>
      <c r="G8" s="105">
        <v>7</v>
      </c>
      <c r="H8" s="105">
        <v>8</v>
      </c>
      <c r="I8" s="105">
        <v>9</v>
      </c>
    </row>
    <row r="9" spans="1:9" ht="19.5" customHeight="1">
      <c r="A9" s="54" t="s">
        <v>28</v>
      </c>
      <c r="B9" s="53" t="s">
        <v>144</v>
      </c>
      <c r="C9" s="53"/>
      <c r="D9" s="53"/>
      <c r="E9" s="54"/>
      <c r="F9" s="53"/>
      <c r="G9" s="66">
        <f>G10+G42+G47+G59+G94+G168+G181+G196+G208+G214+G220</f>
        <v>303192.3</v>
      </c>
      <c r="H9" s="66">
        <f>H10+H42+H47+H59+H94+H168+H181+H196+H208+H214+H220</f>
        <v>297271</v>
      </c>
      <c r="I9" s="66">
        <f>ROUND(H9/G9*100,1)</f>
        <v>98</v>
      </c>
    </row>
    <row r="10" spans="1:9" ht="15.75">
      <c r="A10" s="25" t="s">
        <v>121</v>
      </c>
      <c r="B10" s="26" t="s">
        <v>144</v>
      </c>
      <c r="C10" s="27" t="s">
        <v>82</v>
      </c>
      <c r="D10" s="27"/>
      <c r="E10" s="25"/>
      <c r="F10" s="28"/>
      <c r="G10" s="55">
        <f>G11+G22+G26</f>
        <v>36938.4</v>
      </c>
      <c r="H10" s="55">
        <f>H11+H22+H26</f>
        <v>35147.700000000004</v>
      </c>
      <c r="I10" s="63">
        <f>ROUND(H10/G10*100,1)</f>
        <v>95.2</v>
      </c>
    </row>
    <row r="11" spans="1:9" ht="45" customHeight="1">
      <c r="A11" s="25" t="s">
        <v>189</v>
      </c>
      <c r="B11" s="26" t="s">
        <v>144</v>
      </c>
      <c r="C11" s="26" t="s">
        <v>82</v>
      </c>
      <c r="D11" s="26" t="s">
        <v>85</v>
      </c>
      <c r="E11" s="29"/>
      <c r="F11" s="26"/>
      <c r="G11" s="55">
        <f>G12</f>
        <v>21053.9</v>
      </c>
      <c r="H11" s="55">
        <f>H12</f>
        <v>20545.300000000003</v>
      </c>
      <c r="I11" s="63">
        <f aca="true" t="shared" si="0" ref="I11:I74">ROUND(H11/G11*100,1)</f>
        <v>97.6</v>
      </c>
    </row>
    <row r="12" spans="1:9" ht="30.75" customHeight="1">
      <c r="A12" s="73" t="s">
        <v>127</v>
      </c>
      <c r="B12" s="30" t="s">
        <v>144</v>
      </c>
      <c r="C12" s="30" t="s">
        <v>82</v>
      </c>
      <c r="D12" s="30" t="s">
        <v>85</v>
      </c>
      <c r="E12" s="30" t="s">
        <v>123</v>
      </c>
      <c r="F12" s="30"/>
      <c r="G12" s="49">
        <f>G13+G20</f>
        <v>21053.9</v>
      </c>
      <c r="H12" s="49">
        <f>H13+H20</f>
        <v>20545.300000000003</v>
      </c>
      <c r="I12" s="57">
        <f t="shared" si="0"/>
        <v>97.6</v>
      </c>
    </row>
    <row r="13" spans="1:9" ht="15.75">
      <c r="A13" s="44" t="s">
        <v>77</v>
      </c>
      <c r="B13" s="30" t="s">
        <v>144</v>
      </c>
      <c r="C13" s="30" t="s">
        <v>82</v>
      </c>
      <c r="D13" s="30" t="s">
        <v>85</v>
      </c>
      <c r="E13" s="30" t="s">
        <v>128</v>
      </c>
      <c r="F13" s="30"/>
      <c r="G13" s="49">
        <f>G14+G16+G18</f>
        <v>19860.9</v>
      </c>
      <c r="H13" s="49">
        <f>H14+H16+H18</f>
        <v>19364.4</v>
      </c>
      <c r="I13" s="57">
        <f t="shared" si="0"/>
        <v>97.5</v>
      </c>
    </row>
    <row r="14" spans="1:9" ht="15.75">
      <c r="A14" s="73" t="s">
        <v>37</v>
      </c>
      <c r="B14" s="30" t="s">
        <v>144</v>
      </c>
      <c r="C14" s="30" t="s">
        <v>82</v>
      </c>
      <c r="D14" s="30" t="s">
        <v>85</v>
      </c>
      <c r="E14" s="30" t="s">
        <v>107</v>
      </c>
      <c r="F14" s="30"/>
      <c r="G14" s="49">
        <f>G15</f>
        <v>18908.2</v>
      </c>
      <c r="H14" s="49">
        <f>H15</f>
        <v>18411.7</v>
      </c>
      <c r="I14" s="57">
        <f t="shared" si="0"/>
        <v>97.4</v>
      </c>
    </row>
    <row r="15" spans="1:9" ht="15.75">
      <c r="A15" s="73" t="s">
        <v>124</v>
      </c>
      <c r="B15" s="30" t="s">
        <v>144</v>
      </c>
      <c r="C15" s="30" t="s">
        <v>82</v>
      </c>
      <c r="D15" s="30" t="s">
        <v>85</v>
      </c>
      <c r="E15" s="30" t="s">
        <v>107</v>
      </c>
      <c r="F15" s="30" t="s">
        <v>125</v>
      </c>
      <c r="G15" s="49">
        <v>18908.2</v>
      </c>
      <c r="H15" s="49">
        <v>18411.7</v>
      </c>
      <c r="I15" s="57">
        <f t="shared" si="0"/>
        <v>97.4</v>
      </c>
    </row>
    <row r="16" spans="1:9" ht="29.25" customHeight="1">
      <c r="A16" s="44" t="s">
        <v>237</v>
      </c>
      <c r="B16" s="30" t="s">
        <v>144</v>
      </c>
      <c r="C16" s="30" t="s">
        <v>82</v>
      </c>
      <c r="D16" s="30" t="s">
        <v>85</v>
      </c>
      <c r="E16" s="30" t="s">
        <v>129</v>
      </c>
      <c r="F16" s="30"/>
      <c r="G16" s="49">
        <f>G17</f>
        <v>10</v>
      </c>
      <c r="H16" s="49">
        <f>H17</f>
        <v>10</v>
      </c>
      <c r="I16" s="57">
        <f t="shared" si="0"/>
        <v>100</v>
      </c>
    </row>
    <row r="17" spans="1:9" ht="15.75">
      <c r="A17" s="73" t="s">
        <v>124</v>
      </c>
      <c r="B17" s="30" t="s">
        <v>144</v>
      </c>
      <c r="C17" s="30" t="s">
        <v>82</v>
      </c>
      <c r="D17" s="30" t="s">
        <v>85</v>
      </c>
      <c r="E17" s="30" t="s">
        <v>129</v>
      </c>
      <c r="F17" s="30" t="s">
        <v>125</v>
      </c>
      <c r="G17" s="49">
        <v>10</v>
      </c>
      <c r="H17" s="49">
        <v>10</v>
      </c>
      <c r="I17" s="57">
        <f t="shared" si="0"/>
        <v>100</v>
      </c>
    </row>
    <row r="18" spans="1:9" ht="28.5" customHeight="1">
      <c r="A18" s="44" t="s">
        <v>108</v>
      </c>
      <c r="B18" s="30" t="s">
        <v>144</v>
      </c>
      <c r="C18" s="30" t="s">
        <v>82</v>
      </c>
      <c r="D18" s="30" t="s">
        <v>85</v>
      </c>
      <c r="E18" s="30" t="s">
        <v>72</v>
      </c>
      <c r="F18" s="30"/>
      <c r="G18" s="49">
        <f>G19</f>
        <v>942.7</v>
      </c>
      <c r="H18" s="49">
        <f>H19</f>
        <v>942.7</v>
      </c>
      <c r="I18" s="57">
        <f t="shared" si="0"/>
        <v>100</v>
      </c>
    </row>
    <row r="19" spans="1:9" ht="15.75">
      <c r="A19" s="73" t="s">
        <v>124</v>
      </c>
      <c r="B19" s="30" t="s">
        <v>144</v>
      </c>
      <c r="C19" s="30" t="s">
        <v>82</v>
      </c>
      <c r="D19" s="30" t="s">
        <v>85</v>
      </c>
      <c r="E19" s="30" t="s">
        <v>72</v>
      </c>
      <c r="F19" s="30" t="s">
        <v>125</v>
      </c>
      <c r="G19" s="49">
        <v>942.7</v>
      </c>
      <c r="H19" s="49">
        <v>942.7</v>
      </c>
      <c r="I19" s="57">
        <f t="shared" si="0"/>
        <v>100</v>
      </c>
    </row>
    <row r="20" spans="1:9" ht="30" customHeight="1">
      <c r="A20" s="73" t="s">
        <v>39</v>
      </c>
      <c r="B20" s="30" t="s">
        <v>144</v>
      </c>
      <c r="C20" s="30" t="s">
        <v>82</v>
      </c>
      <c r="D20" s="30" t="s">
        <v>85</v>
      </c>
      <c r="E20" s="30" t="s">
        <v>40</v>
      </c>
      <c r="F20" s="30"/>
      <c r="G20" s="49">
        <f>G21</f>
        <v>1193</v>
      </c>
      <c r="H20" s="49">
        <f>H21</f>
        <v>1180.9</v>
      </c>
      <c r="I20" s="57">
        <f t="shared" si="0"/>
        <v>99</v>
      </c>
    </row>
    <row r="21" spans="1:9" ht="15.75">
      <c r="A21" s="73" t="s">
        <v>124</v>
      </c>
      <c r="B21" s="30" t="s">
        <v>144</v>
      </c>
      <c r="C21" s="30" t="s">
        <v>82</v>
      </c>
      <c r="D21" s="30" t="s">
        <v>85</v>
      </c>
      <c r="E21" s="30" t="s">
        <v>40</v>
      </c>
      <c r="F21" s="30" t="s">
        <v>125</v>
      </c>
      <c r="G21" s="49">
        <v>1193</v>
      </c>
      <c r="H21" s="49">
        <v>1180.9</v>
      </c>
      <c r="I21" s="57">
        <f t="shared" si="0"/>
        <v>99</v>
      </c>
    </row>
    <row r="22" spans="1:9" ht="15.75">
      <c r="A22" s="25" t="s">
        <v>78</v>
      </c>
      <c r="B22" s="26" t="s">
        <v>144</v>
      </c>
      <c r="C22" s="26" t="s">
        <v>82</v>
      </c>
      <c r="D22" s="26" t="s">
        <v>94</v>
      </c>
      <c r="E22" s="26"/>
      <c r="F22" s="26"/>
      <c r="G22" s="55">
        <f>G24</f>
        <v>132.3</v>
      </c>
      <c r="H22" s="55">
        <f>H24</f>
        <v>0</v>
      </c>
      <c r="I22" s="63">
        <f t="shared" si="0"/>
        <v>0</v>
      </c>
    </row>
    <row r="23" spans="1:9" ht="15.75">
      <c r="A23" s="44" t="s">
        <v>78</v>
      </c>
      <c r="B23" s="30" t="s">
        <v>144</v>
      </c>
      <c r="C23" s="30" t="s">
        <v>82</v>
      </c>
      <c r="D23" s="30" t="s">
        <v>94</v>
      </c>
      <c r="E23" s="30" t="s">
        <v>133</v>
      </c>
      <c r="F23" s="30"/>
      <c r="G23" s="49">
        <f>G24</f>
        <v>132.3</v>
      </c>
      <c r="H23" s="49">
        <f>H24</f>
        <v>0</v>
      </c>
      <c r="I23" s="57">
        <f t="shared" si="0"/>
        <v>0</v>
      </c>
    </row>
    <row r="24" spans="1:9" ht="15.75">
      <c r="A24" s="44" t="s">
        <v>134</v>
      </c>
      <c r="B24" s="30" t="s">
        <v>144</v>
      </c>
      <c r="C24" s="30" t="s">
        <v>82</v>
      </c>
      <c r="D24" s="30" t="s">
        <v>94</v>
      </c>
      <c r="E24" s="30" t="s">
        <v>135</v>
      </c>
      <c r="F24" s="30"/>
      <c r="G24" s="49">
        <f>G25</f>
        <v>132.3</v>
      </c>
      <c r="H24" s="49">
        <f>H25</f>
        <v>0</v>
      </c>
      <c r="I24" s="57">
        <f t="shared" si="0"/>
        <v>0</v>
      </c>
    </row>
    <row r="25" spans="1:9" ht="15.75">
      <c r="A25" s="73" t="s">
        <v>104</v>
      </c>
      <c r="B25" s="30" t="s">
        <v>144</v>
      </c>
      <c r="C25" s="30" t="s">
        <v>82</v>
      </c>
      <c r="D25" s="30" t="s">
        <v>94</v>
      </c>
      <c r="E25" s="30" t="s">
        <v>41</v>
      </c>
      <c r="F25" s="30" t="s">
        <v>132</v>
      </c>
      <c r="G25" s="49">
        <v>132.3</v>
      </c>
      <c r="H25" s="49">
        <v>0</v>
      </c>
      <c r="I25" s="57">
        <f t="shared" si="0"/>
        <v>0</v>
      </c>
    </row>
    <row r="26" spans="1:9" ht="13.5" customHeight="1">
      <c r="A26" s="25" t="s">
        <v>136</v>
      </c>
      <c r="B26" s="26" t="s">
        <v>144</v>
      </c>
      <c r="C26" s="26" t="s">
        <v>82</v>
      </c>
      <c r="D26" s="26" t="s">
        <v>223</v>
      </c>
      <c r="E26" s="26"/>
      <c r="F26" s="26"/>
      <c r="G26" s="55">
        <f>G27+G35</f>
        <v>15752.199999999999</v>
      </c>
      <c r="H26" s="55">
        <f>H27+H35</f>
        <v>14602.4</v>
      </c>
      <c r="I26" s="63">
        <f t="shared" si="0"/>
        <v>92.7</v>
      </c>
    </row>
    <row r="27" spans="1:9" ht="18" customHeight="1">
      <c r="A27" s="44" t="s">
        <v>98</v>
      </c>
      <c r="B27" s="30" t="s">
        <v>144</v>
      </c>
      <c r="C27" s="30" t="s">
        <v>82</v>
      </c>
      <c r="D27" s="30" t="s">
        <v>223</v>
      </c>
      <c r="E27" s="30" t="s">
        <v>139</v>
      </c>
      <c r="F27" s="30"/>
      <c r="G27" s="49">
        <f>G28</f>
        <v>14992.199999999999</v>
      </c>
      <c r="H27" s="49">
        <f>H28</f>
        <v>13842.4</v>
      </c>
      <c r="I27" s="57">
        <f t="shared" si="0"/>
        <v>92.3</v>
      </c>
    </row>
    <row r="28" spans="1:9" ht="15.75">
      <c r="A28" s="44" t="s">
        <v>101</v>
      </c>
      <c r="B28" s="30" t="s">
        <v>144</v>
      </c>
      <c r="C28" s="30" t="s">
        <v>82</v>
      </c>
      <c r="D28" s="30" t="s">
        <v>223</v>
      </c>
      <c r="E28" s="30" t="s">
        <v>140</v>
      </c>
      <c r="F28" s="30"/>
      <c r="G28" s="49">
        <f>G29+G31+G33</f>
        <v>14992.199999999999</v>
      </c>
      <c r="H28" s="49">
        <f>H29+H31+H33</f>
        <v>13842.4</v>
      </c>
      <c r="I28" s="57">
        <f t="shared" si="0"/>
        <v>92.3</v>
      </c>
    </row>
    <row r="29" spans="1:9" ht="15.75">
      <c r="A29" s="73" t="s">
        <v>336</v>
      </c>
      <c r="B29" s="30" t="s">
        <v>144</v>
      </c>
      <c r="C29" s="30" t="s">
        <v>82</v>
      </c>
      <c r="D29" s="30" t="s">
        <v>223</v>
      </c>
      <c r="E29" s="30" t="s">
        <v>141</v>
      </c>
      <c r="F29" s="30"/>
      <c r="G29" s="49">
        <f>G30</f>
        <v>8162.6</v>
      </c>
      <c r="H29" s="49">
        <f>H30</f>
        <v>7012.8</v>
      </c>
      <c r="I29" s="57">
        <f t="shared" si="0"/>
        <v>85.9</v>
      </c>
    </row>
    <row r="30" spans="1:9" ht="18.75" customHeight="1">
      <c r="A30" s="73" t="s">
        <v>124</v>
      </c>
      <c r="B30" s="30" t="s">
        <v>144</v>
      </c>
      <c r="C30" s="30" t="s">
        <v>82</v>
      </c>
      <c r="D30" s="30" t="s">
        <v>223</v>
      </c>
      <c r="E30" s="30" t="s">
        <v>141</v>
      </c>
      <c r="F30" s="30" t="s">
        <v>125</v>
      </c>
      <c r="G30" s="49">
        <v>8162.6</v>
      </c>
      <c r="H30" s="49">
        <v>7012.8</v>
      </c>
      <c r="I30" s="57">
        <f t="shared" si="0"/>
        <v>85.9</v>
      </c>
    </row>
    <row r="31" spans="1:9" ht="16.5" customHeight="1">
      <c r="A31" s="75" t="s">
        <v>329</v>
      </c>
      <c r="B31" s="30" t="s">
        <v>144</v>
      </c>
      <c r="C31" s="31" t="s">
        <v>82</v>
      </c>
      <c r="D31" s="31" t="s">
        <v>223</v>
      </c>
      <c r="E31" s="31" t="s">
        <v>12</v>
      </c>
      <c r="F31" s="31"/>
      <c r="G31" s="49">
        <f>G32</f>
        <v>2645.7</v>
      </c>
      <c r="H31" s="49">
        <f>H32</f>
        <v>2645.7</v>
      </c>
      <c r="I31" s="57">
        <f t="shared" si="0"/>
        <v>100</v>
      </c>
    </row>
    <row r="32" spans="1:9" ht="28.5" customHeight="1">
      <c r="A32" s="76" t="s">
        <v>14</v>
      </c>
      <c r="B32" s="30" t="s">
        <v>144</v>
      </c>
      <c r="C32" s="31" t="s">
        <v>82</v>
      </c>
      <c r="D32" s="31" t="s">
        <v>223</v>
      </c>
      <c r="E32" s="31" t="s">
        <v>12</v>
      </c>
      <c r="F32" s="30" t="s">
        <v>106</v>
      </c>
      <c r="G32" s="49">
        <v>2645.7</v>
      </c>
      <c r="H32" s="49">
        <v>2645.7</v>
      </c>
      <c r="I32" s="57">
        <f t="shared" si="0"/>
        <v>100</v>
      </c>
    </row>
    <row r="33" spans="1:9" ht="15.75">
      <c r="A33" s="76" t="s">
        <v>236</v>
      </c>
      <c r="B33" s="30" t="s">
        <v>144</v>
      </c>
      <c r="C33" s="31" t="s">
        <v>82</v>
      </c>
      <c r="D33" s="31" t="s">
        <v>223</v>
      </c>
      <c r="E33" s="31" t="s">
        <v>13</v>
      </c>
      <c r="F33" s="30"/>
      <c r="G33" s="49">
        <f>G34</f>
        <v>4183.9</v>
      </c>
      <c r="H33" s="49">
        <f>H34</f>
        <v>4183.9</v>
      </c>
      <c r="I33" s="57">
        <f t="shared" si="0"/>
        <v>100</v>
      </c>
    </row>
    <row r="34" spans="1:9" ht="30" customHeight="1">
      <c r="A34" s="75" t="s">
        <v>46</v>
      </c>
      <c r="B34" s="30" t="s">
        <v>144</v>
      </c>
      <c r="C34" s="31" t="s">
        <v>82</v>
      </c>
      <c r="D34" s="31" t="s">
        <v>223</v>
      </c>
      <c r="E34" s="31" t="s">
        <v>13</v>
      </c>
      <c r="F34" s="31" t="s">
        <v>105</v>
      </c>
      <c r="G34" s="49">
        <v>4183.9</v>
      </c>
      <c r="H34" s="49">
        <v>4183.9</v>
      </c>
      <c r="I34" s="57">
        <f t="shared" si="0"/>
        <v>100</v>
      </c>
    </row>
    <row r="35" spans="1:9" ht="18.75" customHeight="1">
      <c r="A35" s="73" t="s">
        <v>103</v>
      </c>
      <c r="B35" s="30" t="s">
        <v>144</v>
      </c>
      <c r="C35" s="31" t="s">
        <v>82</v>
      </c>
      <c r="D35" s="31" t="s">
        <v>223</v>
      </c>
      <c r="E35" s="31" t="s">
        <v>222</v>
      </c>
      <c r="F35" s="30"/>
      <c r="G35" s="49">
        <f>G36+G40</f>
        <v>760</v>
      </c>
      <c r="H35" s="49">
        <f>H36+H40</f>
        <v>760</v>
      </c>
      <c r="I35" s="57">
        <f t="shared" si="0"/>
        <v>100</v>
      </c>
    </row>
    <row r="36" spans="1:9" ht="15.75">
      <c r="A36" s="73" t="s">
        <v>115</v>
      </c>
      <c r="B36" s="30" t="s">
        <v>144</v>
      </c>
      <c r="C36" s="31" t="s">
        <v>82</v>
      </c>
      <c r="D36" s="31" t="s">
        <v>223</v>
      </c>
      <c r="E36" s="31" t="s">
        <v>118</v>
      </c>
      <c r="F36" s="30"/>
      <c r="G36" s="49">
        <f>G39</f>
        <v>700</v>
      </c>
      <c r="H36" s="49">
        <f>H39</f>
        <v>700</v>
      </c>
      <c r="I36" s="57">
        <f t="shared" si="0"/>
        <v>100</v>
      </c>
    </row>
    <row r="37" spans="1:9" ht="28.5" customHeight="1">
      <c r="A37" s="73" t="s">
        <v>239</v>
      </c>
      <c r="B37" s="30" t="s">
        <v>144</v>
      </c>
      <c r="C37" s="31" t="s">
        <v>82</v>
      </c>
      <c r="D37" s="31" t="s">
        <v>223</v>
      </c>
      <c r="E37" s="31" t="s">
        <v>181</v>
      </c>
      <c r="F37" s="30"/>
      <c r="G37" s="49">
        <f>G39</f>
        <v>700</v>
      </c>
      <c r="H37" s="49">
        <f>H39</f>
        <v>700</v>
      </c>
      <c r="I37" s="57">
        <f t="shared" si="0"/>
        <v>100</v>
      </c>
    </row>
    <row r="38" spans="1:9" ht="15.75">
      <c r="A38" s="76" t="s">
        <v>236</v>
      </c>
      <c r="B38" s="30" t="s">
        <v>144</v>
      </c>
      <c r="C38" s="31" t="s">
        <v>82</v>
      </c>
      <c r="D38" s="31" t="s">
        <v>223</v>
      </c>
      <c r="E38" s="31" t="s">
        <v>181</v>
      </c>
      <c r="F38" s="30"/>
      <c r="G38" s="49">
        <f>G39</f>
        <v>700</v>
      </c>
      <c r="H38" s="49">
        <f>H39</f>
        <v>700</v>
      </c>
      <c r="I38" s="57">
        <f t="shared" si="0"/>
        <v>100</v>
      </c>
    </row>
    <row r="39" spans="1:9" ht="29.25" customHeight="1">
      <c r="A39" s="75" t="s">
        <v>46</v>
      </c>
      <c r="B39" s="30" t="s">
        <v>144</v>
      </c>
      <c r="C39" s="31" t="s">
        <v>82</v>
      </c>
      <c r="D39" s="31" t="s">
        <v>223</v>
      </c>
      <c r="E39" s="31" t="s">
        <v>181</v>
      </c>
      <c r="F39" s="32" t="s">
        <v>105</v>
      </c>
      <c r="G39" s="49">
        <v>700</v>
      </c>
      <c r="H39" s="49">
        <v>700</v>
      </c>
      <c r="I39" s="57">
        <f t="shared" si="0"/>
        <v>100</v>
      </c>
    </row>
    <row r="40" spans="1:9" ht="45.75" customHeight="1">
      <c r="A40" s="73" t="s">
        <v>116</v>
      </c>
      <c r="B40" s="30" t="s">
        <v>144</v>
      </c>
      <c r="C40" s="31" t="s">
        <v>82</v>
      </c>
      <c r="D40" s="31" t="s">
        <v>223</v>
      </c>
      <c r="E40" s="31" t="s">
        <v>151</v>
      </c>
      <c r="F40" s="30"/>
      <c r="G40" s="49">
        <f>G41</f>
        <v>60</v>
      </c>
      <c r="H40" s="49">
        <f>H41</f>
        <v>60</v>
      </c>
      <c r="I40" s="57">
        <f t="shared" si="0"/>
        <v>100</v>
      </c>
    </row>
    <row r="41" spans="1:9" ht="15.75">
      <c r="A41" s="73" t="s">
        <v>124</v>
      </c>
      <c r="B41" s="30" t="s">
        <v>144</v>
      </c>
      <c r="C41" s="31" t="s">
        <v>82</v>
      </c>
      <c r="D41" s="31" t="s">
        <v>223</v>
      </c>
      <c r="E41" s="31" t="s">
        <v>151</v>
      </c>
      <c r="F41" s="30" t="s">
        <v>125</v>
      </c>
      <c r="G41" s="49">
        <v>60</v>
      </c>
      <c r="H41" s="49">
        <v>60</v>
      </c>
      <c r="I41" s="57">
        <f t="shared" si="0"/>
        <v>100</v>
      </c>
    </row>
    <row r="42" spans="1:9" ht="18" customHeight="1">
      <c r="A42" s="25" t="s">
        <v>21</v>
      </c>
      <c r="B42" s="26" t="s">
        <v>144</v>
      </c>
      <c r="C42" s="26" t="s">
        <v>83</v>
      </c>
      <c r="D42" s="26"/>
      <c r="E42" s="26"/>
      <c r="F42" s="26"/>
      <c r="G42" s="55">
        <f aca="true" t="shared" si="1" ref="G42:H45">G43</f>
        <v>1951.2</v>
      </c>
      <c r="H42" s="55">
        <f t="shared" si="1"/>
        <v>1951.2</v>
      </c>
      <c r="I42" s="63">
        <f t="shared" si="0"/>
        <v>100</v>
      </c>
    </row>
    <row r="43" spans="1:9" ht="18" customHeight="1">
      <c r="A43" s="78" t="s">
        <v>22</v>
      </c>
      <c r="B43" s="26" t="s">
        <v>144</v>
      </c>
      <c r="C43" s="26" t="s">
        <v>83</v>
      </c>
      <c r="D43" s="26" t="s">
        <v>84</v>
      </c>
      <c r="E43" s="26"/>
      <c r="F43" s="26"/>
      <c r="G43" s="55">
        <f t="shared" si="1"/>
        <v>1951.2</v>
      </c>
      <c r="H43" s="55">
        <f t="shared" si="1"/>
        <v>1951.2</v>
      </c>
      <c r="I43" s="63">
        <f t="shared" si="0"/>
        <v>100</v>
      </c>
    </row>
    <row r="44" spans="1:9" ht="18" customHeight="1">
      <c r="A44" s="77" t="s">
        <v>33</v>
      </c>
      <c r="B44" s="30" t="s">
        <v>144</v>
      </c>
      <c r="C44" s="30" t="s">
        <v>83</v>
      </c>
      <c r="D44" s="30" t="s">
        <v>84</v>
      </c>
      <c r="E44" s="30" t="s">
        <v>32</v>
      </c>
      <c r="F44" s="30"/>
      <c r="G44" s="49">
        <f t="shared" si="1"/>
        <v>1951.2</v>
      </c>
      <c r="H44" s="49">
        <f t="shared" si="1"/>
        <v>1951.2</v>
      </c>
      <c r="I44" s="57">
        <f t="shared" si="0"/>
        <v>100</v>
      </c>
    </row>
    <row r="45" spans="1:9" ht="32.25" customHeight="1">
      <c r="A45" s="77" t="s">
        <v>26</v>
      </c>
      <c r="B45" s="30" t="s">
        <v>144</v>
      </c>
      <c r="C45" s="30" t="s">
        <v>83</v>
      </c>
      <c r="D45" s="30" t="s">
        <v>84</v>
      </c>
      <c r="E45" s="30" t="s">
        <v>23</v>
      </c>
      <c r="F45" s="30"/>
      <c r="G45" s="49">
        <f t="shared" si="1"/>
        <v>1951.2</v>
      </c>
      <c r="H45" s="49">
        <f t="shared" si="1"/>
        <v>1951.2</v>
      </c>
      <c r="I45" s="57">
        <f t="shared" si="0"/>
        <v>100</v>
      </c>
    </row>
    <row r="46" spans="1:9" ht="18" customHeight="1">
      <c r="A46" s="73" t="s">
        <v>124</v>
      </c>
      <c r="B46" s="30" t="s">
        <v>144</v>
      </c>
      <c r="C46" s="30" t="s">
        <v>83</v>
      </c>
      <c r="D46" s="30" t="s">
        <v>84</v>
      </c>
      <c r="E46" s="30" t="s">
        <v>23</v>
      </c>
      <c r="F46" s="30" t="s">
        <v>125</v>
      </c>
      <c r="G46" s="49">
        <v>1951.2</v>
      </c>
      <c r="H46" s="49">
        <v>1951.2</v>
      </c>
      <c r="I46" s="57">
        <f t="shared" si="0"/>
        <v>100</v>
      </c>
    </row>
    <row r="47" spans="1:9" ht="17.25" customHeight="1">
      <c r="A47" s="25" t="s">
        <v>145</v>
      </c>
      <c r="B47" s="26" t="s">
        <v>144</v>
      </c>
      <c r="C47" s="27" t="s">
        <v>84</v>
      </c>
      <c r="D47" s="34"/>
      <c r="E47" s="29"/>
      <c r="F47" s="26"/>
      <c r="G47" s="55">
        <f>G48</f>
        <v>2683.4</v>
      </c>
      <c r="H47" s="55">
        <f>H48</f>
        <v>2167</v>
      </c>
      <c r="I47" s="63">
        <f t="shared" si="0"/>
        <v>80.8</v>
      </c>
    </row>
    <row r="48" spans="1:9" ht="30" customHeight="1">
      <c r="A48" s="25" t="s">
        <v>190</v>
      </c>
      <c r="B48" s="26" t="s">
        <v>144</v>
      </c>
      <c r="C48" s="26" t="s">
        <v>84</v>
      </c>
      <c r="D48" s="26" t="s">
        <v>89</v>
      </c>
      <c r="E48" s="29"/>
      <c r="F48" s="26"/>
      <c r="G48" s="55">
        <f>G49+G52+G55</f>
        <v>2683.4</v>
      </c>
      <c r="H48" s="55">
        <f>H49+H52+H55</f>
        <v>2167</v>
      </c>
      <c r="I48" s="63">
        <f t="shared" si="0"/>
        <v>80.8</v>
      </c>
    </row>
    <row r="49" spans="1:9" ht="30" customHeight="1">
      <c r="A49" s="44" t="s">
        <v>79</v>
      </c>
      <c r="B49" s="30" t="s">
        <v>144</v>
      </c>
      <c r="C49" s="30" t="s">
        <v>84</v>
      </c>
      <c r="D49" s="30" t="s">
        <v>89</v>
      </c>
      <c r="E49" s="33" t="s">
        <v>149</v>
      </c>
      <c r="F49" s="30"/>
      <c r="G49" s="49">
        <f>G50</f>
        <v>1471.9</v>
      </c>
      <c r="H49" s="49">
        <f>H50</f>
        <v>1095.5</v>
      </c>
      <c r="I49" s="57">
        <f t="shared" si="0"/>
        <v>74.4</v>
      </c>
    </row>
    <row r="50" spans="1:9" ht="32.25" customHeight="1">
      <c r="A50" s="44" t="s">
        <v>99</v>
      </c>
      <c r="B50" s="30" t="s">
        <v>144</v>
      </c>
      <c r="C50" s="30" t="s">
        <v>84</v>
      </c>
      <c r="D50" s="30" t="s">
        <v>89</v>
      </c>
      <c r="E50" s="33" t="s">
        <v>150</v>
      </c>
      <c r="F50" s="30"/>
      <c r="G50" s="49">
        <f>G51</f>
        <v>1471.9</v>
      </c>
      <c r="H50" s="49">
        <f>H51</f>
        <v>1095.5</v>
      </c>
      <c r="I50" s="57">
        <f t="shared" si="0"/>
        <v>74.4</v>
      </c>
    </row>
    <row r="51" spans="1:9" ht="17.25" customHeight="1">
      <c r="A51" s="73" t="s">
        <v>124</v>
      </c>
      <c r="B51" s="30" t="s">
        <v>144</v>
      </c>
      <c r="C51" s="30" t="s">
        <v>84</v>
      </c>
      <c r="D51" s="30" t="s">
        <v>89</v>
      </c>
      <c r="E51" s="33" t="s">
        <v>150</v>
      </c>
      <c r="F51" s="30" t="s">
        <v>125</v>
      </c>
      <c r="G51" s="49">
        <v>1471.9</v>
      </c>
      <c r="H51" s="49">
        <v>1095.5</v>
      </c>
      <c r="I51" s="57">
        <f t="shared" si="0"/>
        <v>74.4</v>
      </c>
    </row>
    <row r="52" spans="1:9" ht="18.75" customHeight="1">
      <c r="A52" s="73" t="s">
        <v>18</v>
      </c>
      <c r="B52" s="30" t="s">
        <v>144</v>
      </c>
      <c r="C52" s="30" t="s">
        <v>84</v>
      </c>
      <c r="D52" s="30" t="s">
        <v>89</v>
      </c>
      <c r="E52" s="33" t="s">
        <v>19</v>
      </c>
      <c r="F52" s="30"/>
      <c r="G52" s="49">
        <f>G53</f>
        <v>24</v>
      </c>
      <c r="H52" s="49">
        <f>H53</f>
        <v>0</v>
      </c>
      <c r="I52" s="57">
        <f t="shared" si="0"/>
        <v>0</v>
      </c>
    </row>
    <row r="53" spans="1:9" ht="30.75" customHeight="1">
      <c r="A53" s="73" t="s">
        <v>34</v>
      </c>
      <c r="B53" s="30" t="s">
        <v>144</v>
      </c>
      <c r="C53" s="30" t="s">
        <v>84</v>
      </c>
      <c r="D53" s="30" t="s">
        <v>89</v>
      </c>
      <c r="E53" s="33" t="s">
        <v>20</v>
      </c>
      <c r="F53" s="30"/>
      <c r="G53" s="49">
        <f>G54</f>
        <v>24</v>
      </c>
      <c r="H53" s="49">
        <f>H54</f>
        <v>0</v>
      </c>
      <c r="I53" s="57">
        <f t="shared" si="0"/>
        <v>0</v>
      </c>
    </row>
    <row r="54" spans="1:9" ht="18" customHeight="1">
      <c r="A54" s="73" t="s">
        <v>124</v>
      </c>
      <c r="B54" s="30" t="s">
        <v>144</v>
      </c>
      <c r="C54" s="30" t="s">
        <v>84</v>
      </c>
      <c r="D54" s="30" t="s">
        <v>89</v>
      </c>
      <c r="E54" s="33" t="s">
        <v>20</v>
      </c>
      <c r="F54" s="30" t="s">
        <v>125</v>
      </c>
      <c r="G54" s="49">
        <v>24</v>
      </c>
      <c r="H54" s="49">
        <v>0</v>
      </c>
      <c r="I54" s="57">
        <f t="shared" si="0"/>
        <v>0</v>
      </c>
    </row>
    <row r="55" spans="1:9" ht="15" customHeight="1">
      <c r="A55" s="73" t="s">
        <v>103</v>
      </c>
      <c r="B55" s="30" t="s">
        <v>144</v>
      </c>
      <c r="C55" s="30" t="s">
        <v>84</v>
      </c>
      <c r="D55" s="30" t="s">
        <v>89</v>
      </c>
      <c r="E55" s="33" t="s">
        <v>147</v>
      </c>
      <c r="F55" s="30"/>
      <c r="G55" s="49">
        <f>G56</f>
        <v>1187.5</v>
      </c>
      <c r="H55" s="49">
        <f>H56</f>
        <v>1071.5</v>
      </c>
      <c r="I55" s="57">
        <f t="shared" si="0"/>
        <v>90.2</v>
      </c>
    </row>
    <row r="56" spans="1:9" ht="18" customHeight="1">
      <c r="A56" s="73" t="s">
        <v>115</v>
      </c>
      <c r="B56" s="30" t="s">
        <v>144</v>
      </c>
      <c r="C56" s="30" t="s">
        <v>84</v>
      </c>
      <c r="D56" s="30" t="s">
        <v>89</v>
      </c>
      <c r="E56" s="31" t="s">
        <v>117</v>
      </c>
      <c r="F56" s="30"/>
      <c r="G56" s="49">
        <f>G58</f>
        <v>1187.5</v>
      </c>
      <c r="H56" s="49">
        <f>H58</f>
        <v>1071.5</v>
      </c>
      <c r="I56" s="57">
        <f t="shared" si="0"/>
        <v>90.2</v>
      </c>
    </row>
    <row r="57" spans="1:9" ht="45" customHeight="1">
      <c r="A57" s="73" t="s">
        <v>38</v>
      </c>
      <c r="B57" s="30" t="s">
        <v>144</v>
      </c>
      <c r="C57" s="30" t="s">
        <v>84</v>
      </c>
      <c r="D57" s="30" t="s">
        <v>89</v>
      </c>
      <c r="E57" s="31" t="s">
        <v>182</v>
      </c>
      <c r="F57" s="30"/>
      <c r="G57" s="49">
        <f>G58</f>
        <v>1187.5</v>
      </c>
      <c r="H57" s="49">
        <f>H58</f>
        <v>1071.5</v>
      </c>
      <c r="I57" s="57">
        <f t="shared" si="0"/>
        <v>90.2</v>
      </c>
    </row>
    <row r="58" spans="1:9" ht="16.5" customHeight="1">
      <c r="A58" s="73" t="s">
        <v>124</v>
      </c>
      <c r="B58" s="30" t="s">
        <v>144</v>
      </c>
      <c r="C58" s="30" t="s">
        <v>84</v>
      </c>
      <c r="D58" s="30" t="s">
        <v>89</v>
      </c>
      <c r="E58" s="31" t="s">
        <v>182</v>
      </c>
      <c r="F58" s="32" t="s">
        <v>125</v>
      </c>
      <c r="G58" s="49">
        <v>1187.5</v>
      </c>
      <c r="H58" s="49">
        <v>1071.5</v>
      </c>
      <c r="I58" s="57">
        <f t="shared" si="0"/>
        <v>90.2</v>
      </c>
    </row>
    <row r="59" spans="1:9" ht="18.75" customHeight="1">
      <c r="A59" s="25" t="s">
        <v>152</v>
      </c>
      <c r="B59" s="26" t="s">
        <v>144</v>
      </c>
      <c r="C59" s="26" t="s">
        <v>85</v>
      </c>
      <c r="D59" s="26"/>
      <c r="E59" s="29"/>
      <c r="F59" s="26"/>
      <c r="G59" s="55">
        <f>G60+G80</f>
        <v>43728.2</v>
      </c>
      <c r="H59" s="55">
        <f>H60+H80</f>
        <v>41139.59999999999</v>
      </c>
      <c r="I59" s="63">
        <f t="shared" si="0"/>
        <v>94.1</v>
      </c>
    </row>
    <row r="60" spans="1:9" ht="18.75" customHeight="1">
      <c r="A60" s="25" t="s">
        <v>245</v>
      </c>
      <c r="B60" s="26" t="s">
        <v>144</v>
      </c>
      <c r="C60" s="26" t="s">
        <v>85</v>
      </c>
      <c r="D60" s="26" t="s">
        <v>89</v>
      </c>
      <c r="E60" s="29"/>
      <c r="F60" s="26"/>
      <c r="G60" s="55">
        <f>G61+G73</f>
        <v>40539</v>
      </c>
      <c r="H60" s="55">
        <f>H61+H73</f>
        <v>40528.399999999994</v>
      </c>
      <c r="I60" s="63">
        <f t="shared" si="0"/>
        <v>100</v>
      </c>
    </row>
    <row r="61" spans="1:9" s="24" customFormat="1" ht="18.75" customHeight="1">
      <c r="A61" s="73" t="s">
        <v>103</v>
      </c>
      <c r="B61" s="30" t="s">
        <v>144</v>
      </c>
      <c r="C61" s="30" t="s">
        <v>85</v>
      </c>
      <c r="D61" s="30" t="s">
        <v>89</v>
      </c>
      <c r="E61" s="33" t="s">
        <v>147</v>
      </c>
      <c r="F61" s="30"/>
      <c r="G61" s="49">
        <f>G62</f>
        <v>28927.4</v>
      </c>
      <c r="H61" s="49">
        <f>H62</f>
        <v>28916.8</v>
      </c>
      <c r="I61" s="57">
        <f t="shared" si="0"/>
        <v>100</v>
      </c>
    </row>
    <row r="62" spans="1:9" s="24" customFormat="1" ht="21" customHeight="1">
      <c r="A62" s="44" t="s">
        <v>219</v>
      </c>
      <c r="B62" s="30" t="s">
        <v>144</v>
      </c>
      <c r="C62" s="30" t="s">
        <v>85</v>
      </c>
      <c r="D62" s="30" t="s">
        <v>89</v>
      </c>
      <c r="E62" s="33" t="s">
        <v>160</v>
      </c>
      <c r="F62" s="30"/>
      <c r="G62" s="49">
        <f>G63+G65+G67+G69+G71</f>
        <v>28927.4</v>
      </c>
      <c r="H62" s="49">
        <f>H63+H65+H67+H69+H71</f>
        <v>28916.8</v>
      </c>
      <c r="I62" s="57">
        <f t="shared" si="0"/>
        <v>100</v>
      </c>
    </row>
    <row r="63" spans="1:9" ht="31.5">
      <c r="A63" s="44" t="s">
        <v>283</v>
      </c>
      <c r="B63" s="30" t="s">
        <v>144</v>
      </c>
      <c r="C63" s="30" t="s">
        <v>85</v>
      </c>
      <c r="D63" s="30" t="s">
        <v>89</v>
      </c>
      <c r="E63" s="35" t="s">
        <v>214</v>
      </c>
      <c r="F63" s="30"/>
      <c r="G63" s="49">
        <f>G64</f>
        <v>21353.7</v>
      </c>
      <c r="H63" s="49">
        <f>H64</f>
        <v>21343.3</v>
      </c>
      <c r="I63" s="57">
        <f t="shared" si="0"/>
        <v>100</v>
      </c>
    </row>
    <row r="64" spans="1:9" ht="18.75" customHeight="1">
      <c r="A64" s="73" t="s">
        <v>124</v>
      </c>
      <c r="B64" s="30" t="s">
        <v>144</v>
      </c>
      <c r="C64" s="30" t="s">
        <v>85</v>
      </c>
      <c r="D64" s="30" t="s">
        <v>89</v>
      </c>
      <c r="E64" s="35" t="s">
        <v>214</v>
      </c>
      <c r="F64" s="30" t="s">
        <v>125</v>
      </c>
      <c r="G64" s="49">
        <v>21353.7</v>
      </c>
      <c r="H64" s="49">
        <v>21343.3</v>
      </c>
      <c r="I64" s="57">
        <f t="shared" si="0"/>
        <v>100</v>
      </c>
    </row>
    <row r="65" spans="1:9" ht="15.75">
      <c r="A65" s="73" t="s">
        <v>275</v>
      </c>
      <c r="B65" s="30" t="s">
        <v>144</v>
      </c>
      <c r="C65" s="30" t="s">
        <v>85</v>
      </c>
      <c r="D65" s="30" t="s">
        <v>89</v>
      </c>
      <c r="E65" s="35" t="s">
        <v>276</v>
      </c>
      <c r="F65" s="30"/>
      <c r="G65" s="49">
        <f>G66</f>
        <v>6012</v>
      </c>
      <c r="H65" s="49">
        <f>H66</f>
        <v>6011.9</v>
      </c>
      <c r="I65" s="57">
        <f t="shared" si="0"/>
        <v>100</v>
      </c>
    </row>
    <row r="66" spans="1:9" ht="18.75" customHeight="1">
      <c r="A66" s="73" t="s">
        <v>124</v>
      </c>
      <c r="B66" s="30" t="s">
        <v>144</v>
      </c>
      <c r="C66" s="30" t="s">
        <v>85</v>
      </c>
      <c r="D66" s="30" t="s">
        <v>89</v>
      </c>
      <c r="E66" s="35" t="s">
        <v>276</v>
      </c>
      <c r="F66" s="30" t="s">
        <v>125</v>
      </c>
      <c r="G66" s="49">
        <v>6012</v>
      </c>
      <c r="H66" s="49">
        <v>6011.9</v>
      </c>
      <c r="I66" s="57">
        <f t="shared" si="0"/>
        <v>100</v>
      </c>
    </row>
    <row r="67" spans="1:9" ht="31.5">
      <c r="A67" s="73" t="s">
        <v>311</v>
      </c>
      <c r="B67" s="30" t="s">
        <v>144</v>
      </c>
      <c r="C67" s="30" t="s">
        <v>85</v>
      </c>
      <c r="D67" s="30" t="s">
        <v>89</v>
      </c>
      <c r="E67" s="35" t="s">
        <v>312</v>
      </c>
      <c r="F67" s="30"/>
      <c r="G67" s="49">
        <f>G68</f>
        <v>950</v>
      </c>
      <c r="H67" s="49">
        <f>H68</f>
        <v>950</v>
      </c>
      <c r="I67" s="57">
        <f t="shared" si="0"/>
        <v>100</v>
      </c>
    </row>
    <row r="68" spans="1:9" ht="18.75" customHeight="1">
      <c r="A68" s="73" t="s">
        <v>124</v>
      </c>
      <c r="B68" s="30" t="s">
        <v>144</v>
      </c>
      <c r="C68" s="30" t="s">
        <v>85</v>
      </c>
      <c r="D68" s="30" t="s">
        <v>89</v>
      </c>
      <c r="E68" s="35" t="s">
        <v>312</v>
      </c>
      <c r="F68" s="30" t="s">
        <v>125</v>
      </c>
      <c r="G68" s="49">
        <v>950</v>
      </c>
      <c r="H68" s="49">
        <v>950</v>
      </c>
      <c r="I68" s="57">
        <f t="shared" si="0"/>
        <v>100</v>
      </c>
    </row>
    <row r="69" spans="1:9" ht="47.25">
      <c r="A69" s="44" t="s">
        <v>246</v>
      </c>
      <c r="B69" s="30" t="s">
        <v>144</v>
      </c>
      <c r="C69" s="30" t="s">
        <v>85</v>
      </c>
      <c r="D69" s="30" t="s">
        <v>89</v>
      </c>
      <c r="E69" s="33" t="s">
        <v>247</v>
      </c>
      <c r="F69" s="30"/>
      <c r="G69" s="49">
        <f>G70</f>
        <v>275.2</v>
      </c>
      <c r="H69" s="49">
        <f>H70</f>
        <v>275.2</v>
      </c>
      <c r="I69" s="57">
        <f t="shared" si="0"/>
        <v>100</v>
      </c>
    </row>
    <row r="70" spans="1:9" ht="18.75" customHeight="1">
      <c r="A70" s="73" t="s">
        <v>124</v>
      </c>
      <c r="B70" s="30" t="s">
        <v>144</v>
      </c>
      <c r="C70" s="30" t="s">
        <v>85</v>
      </c>
      <c r="D70" s="30" t="s">
        <v>89</v>
      </c>
      <c r="E70" s="33" t="s">
        <v>247</v>
      </c>
      <c r="F70" s="30" t="s">
        <v>125</v>
      </c>
      <c r="G70" s="49">
        <v>275.2</v>
      </c>
      <c r="H70" s="49">
        <v>275.2</v>
      </c>
      <c r="I70" s="57">
        <f t="shared" si="0"/>
        <v>100</v>
      </c>
    </row>
    <row r="71" spans="1:9" ht="47.25">
      <c r="A71" s="44" t="s">
        <v>248</v>
      </c>
      <c r="B71" s="30" t="s">
        <v>144</v>
      </c>
      <c r="C71" s="30" t="s">
        <v>85</v>
      </c>
      <c r="D71" s="30" t="s">
        <v>89</v>
      </c>
      <c r="E71" s="33" t="s">
        <v>249</v>
      </c>
      <c r="F71" s="30"/>
      <c r="G71" s="49">
        <f>G72</f>
        <v>336.5</v>
      </c>
      <c r="H71" s="49">
        <f>H72</f>
        <v>336.4</v>
      </c>
      <c r="I71" s="57">
        <f t="shared" si="0"/>
        <v>100</v>
      </c>
    </row>
    <row r="72" spans="1:9" ht="18.75" customHeight="1">
      <c r="A72" s="73" t="s">
        <v>124</v>
      </c>
      <c r="B72" s="30" t="s">
        <v>144</v>
      </c>
      <c r="C72" s="30" t="s">
        <v>85</v>
      </c>
      <c r="D72" s="30" t="s">
        <v>89</v>
      </c>
      <c r="E72" s="33" t="s">
        <v>249</v>
      </c>
      <c r="F72" s="30" t="s">
        <v>125</v>
      </c>
      <c r="G72" s="49">
        <v>336.5</v>
      </c>
      <c r="H72" s="49">
        <v>336.4</v>
      </c>
      <c r="I72" s="57">
        <f t="shared" si="0"/>
        <v>100</v>
      </c>
    </row>
    <row r="73" spans="1:9" ht="18.75" customHeight="1">
      <c r="A73" s="73" t="s">
        <v>240</v>
      </c>
      <c r="B73" s="30" t="s">
        <v>144</v>
      </c>
      <c r="C73" s="30" t="s">
        <v>85</v>
      </c>
      <c r="D73" s="30" t="s">
        <v>89</v>
      </c>
      <c r="E73" s="33" t="s">
        <v>241</v>
      </c>
      <c r="F73" s="30"/>
      <c r="G73" s="49">
        <f>G74</f>
        <v>11611.599999999999</v>
      </c>
      <c r="H73" s="49">
        <f>H74</f>
        <v>11611.599999999999</v>
      </c>
      <c r="I73" s="57">
        <f t="shared" si="0"/>
        <v>100</v>
      </c>
    </row>
    <row r="74" spans="1:9" ht="31.5">
      <c r="A74" s="73" t="s">
        <v>271</v>
      </c>
      <c r="B74" s="30" t="s">
        <v>144</v>
      </c>
      <c r="C74" s="30" t="s">
        <v>85</v>
      </c>
      <c r="D74" s="30" t="s">
        <v>89</v>
      </c>
      <c r="E74" s="33" t="s">
        <v>272</v>
      </c>
      <c r="F74" s="30"/>
      <c r="G74" s="49">
        <f>G75</f>
        <v>11611.599999999999</v>
      </c>
      <c r="H74" s="49">
        <f>H75</f>
        <v>11611.599999999999</v>
      </c>
      <c r="I74" s="57">
        <f t="shared" si="0"/>
        <v>100</v>
      </c>
    </row>
    <row r="75" spans="1:9" ht="31.5">
      <c r="A75" s="73" t="s">
        <v>273</v>
      </c>
      <c r="B75" s="30" t="s">
        <v>144</v>
      </c>
      <c r="C75" s="30" t="s">
        <v>85</v>
      </c>
      <c r="D75" s="30" t="s">
        <v>89</v>
      </c>
      <c r="E75" s="33" t="s">
        <v>272</v>
      </c>
      <c r="F75" s="30"/>
      <c r="G75" s="49">
        <f>G76+G78</f>
        <v>11611.599999999999</v>
      </c>
      <c r="H75" s="49">
        <f>H76+H78</f>
        <v>11611.599999999999</v>
      </c>
      <c r="I75" s="57">
        <f aca="true" t="shared" si="2" ref="I75:I138">ROUND(H75/G75*100,1)</f>
        <v>100</v>
      </c>
    </row>
    <row r="76" spans="1:9" ht="31.5">
      <c r="A76" s="73" t="s">
        <v>313</v>
      </c>
      <c r="B76" s="30" t="s">
        <v>144</v>
      </c>
      <c r="C76" s="30" t="s">
        <v>85</v>
      </c>
      <c r="D76" s="30" t="s">
        <v>89</v>
      </c>
      <c r="E76" s="33" t="s">
        <v>314</v>
      </c>
      <c r="F76" s="30"/>
      <c r="G76" s="49">
        <f>G77</f>
        <v>5225.7</v>
      </c>
      <c r="H76" s="49">
        <f>H77</f>
        <v>5225.7</v>
      </c>
      <c r="I76" s="57">
        <f t="shared" si="2"/>
        <v>100</v>
      </c>
    </row>
    <row r="77" spans="1:9" ht="18.75" customHeight="1">
      <c r="A77" s="73" t="s">
        <v>124</v>
      </c>
      <c r="B77" s="30" t="s">
        <v>144</v>
      </c>
      <c r="C77" s="30" t="s">
        <v>85</v>
      </c>
      <c r="D77" s="30" t="s">
        <v>89</v>
      </c>
      <c r="E77" s="33" t="s">
        <v>314</v>
      </c>
      <c r="F77" s="30" t="s">
        <v>125</v>
      </c>
      <c r="G77" s="49">
        <v>5225.7</v>
      </c>
      <c r="H77" s="49">
        <v>5225.7</v>
      </c>
      <c r="I77" s="57">
        <f t="shared" si="2"/>
        <v>100</v>
      </c>
    </row>
    <row r="78" spans="1:9" ht="31.5">
      <c r="A78" s="73" t="s">
        <v>278</v>
      </c>
      <c r="B78" s="30" t="s">
        <v>144</v>
      </c>
      <c r="C78" s="30" t="s">
        <v>85</v>
      </c>
      <c r="D78" s="30" t="s">
        <v>89</v>
      </c>
      <c r="E78" s="33" t="s">
        <v>274</v>
      </c>
      <c r="F78" s="30"/>
      <c r="G78" s="49">
        <f>G79</f>
        <v>6385.9</v>
      </c>
      <c r="H78" s="49">
        <f>H79</f>
        <v>6385.9</v>
      </c>
      <c r="I78" s="57">
        <f t="shared" si="2"/>
        <v>100</v>
      </c>
    </row>
    <row r="79" spans="1:9" ht="18.75" customHeight="1">
      <c r="A79" s="73" t="s">
        <v>124</v>
      </c>
      <c r="B79" s="30" t="s">
        <v>144</v>
      </c>
      <c r="C79" s="30" t="s">
        <v>85</v>
      </c>
      <c r="D79" s="30" t="s">
        <v>89</v>
      </c>
      <c r="E79" s="33" t="s">
        <v>274</v>
      </c>
      <c r="F79" s="30" t="s">
        <v>125</v>
      </c>
      <c r="G79" s="49">
        <v>6385.9</v>
      </c>
      <c r="H79" s="49">
        <v>6385.9</v>
      </c>
      <c r="I79" s="57">
        <f t="shared" si="2"/>
        <v>100</v>
      </c>
    </row>
    <row r="80" spans="1:9" ht="18.75" customHeight="1">
      <c r="A80" s="25" t="s">
        <v>154</v>
      </c>
      <c r="B80" s="26" t="s">
        <v>144</v>
      </c>
      <c r="C80" s="26" t="s">
        <v>85</v>
      </c>
      <c r="D80" s="26" t="s">
        <v>88</v>
      </c>
      <c r="E80" s="29"/>
      <c r="F80" s="26"/>
      <c r="G80" s="55">
        <f>G81+G84+G90</f>
        <v>3189.2</v>
      </c>
      <c r="H80" s="55">
        <f>H81+H84+H90</f>
        <v>611.2</v>
      </c>
      <c r="I80" s="63">
        <f t="shared" si="2"/>
        <v>19.2</v>
      </c>
    </row>
    <row r="81" spans="1:9" ht="16.5" customHeight="1">
      <c r="A81" s="79" t="s">
        <v>58</v>
      </c>
      <c r="B81" s="30" t="s">
        <v>144</v>
      </c>
      <c r="C81" s="30" t="s">
        <v>85</v>
      </c>
      <c r="D81" s="30" t="s">
        <v>88</v>
      </c>
      <c r="E81" s="33" t="s">
        <v>59</v>
      </c>
      <c r="F81" s="30"/>
      <c r="G81" s="49">
        <f>G82</f>
        <v>198</v>
      </c>
      <c r="H81" s="49">
        <f>H82</f>
        <v>198</v>
      </c>
      <c r="I81" s="57">
        <f t="shared" si="2"/>
        <v>100</v>
      </c>
    </row>
    <row r="82" spans="1:9" ht="15.75">
      <c r="A82" s="79" t="s">
        <v>233</v>
      </c>
      <c r="B82" s="30" t="s">
        <v>144</v>
      </c>
      <c r="C82" s="30" t="s">
        <v>85</v>
      </c>
      <c r="D82" s="30" t="s">
        <v>88</v>
      </c>
      <c r="E82" s="33" t="s">
        <v>234</v>
      </c>
      <c r="F82" s="30"/>
      <c r="G82" s="49">
        <f>G83</f>
        <v>198</v>
      </c>
      <c r="H82" s="49">
        <f>H83</f>
        <v>198</v>
      </c>
      <c r="I82" s="57">
        <f t="shared" si="2"/>
        <v>100</v>
      </c>
    </row>
    <row r="83" spans="1:9" ht="15.75">
      <c r="A83" s="73" t="s">
        <v>124</v>
      </c>
      <c r="B83" s="30" t="s">
        <v>144</v>
      </c>
      <c r="C83" s="30" t="s">
        <v>85</v>
      </c>
      <c r="D83" s="30" t="s">
        <v>88</v>
      </c>
      <c r="E83" s="33" t="s">
        <v>234</v>
      </c>
      <c r="F83" s="30" t="s">
        <v>125</v>
      </c>
      <c r="G83" s="49">
        <v>198</v>
      </c>
      <c r="H83" s="49">
        <v>198</v>
      </c>
      <c r="I83" s="57">
        <f t="shared" si="2"/>
        <v>100</v>
      </c>
    </row>
    <row r="84" spans="1:9" ht="15.75">
      <c r="A84" s="73" t="s">
        <v>103</v>
      </c>
      <c r="B84" s="30" t="s">
        <v>144</v>
      </c>
      <c r="C84" s="30" t="s">
        <v>85</v>
      </c>
      <c r="D84" s="30" t="s">
        <v>88</v>
      </c>
      <c r="E84" s="35" t="s">
        <v>147</v>
      </c>
      <c r="F84" s="30"/>
      <c r="G84" s="49">
        <f>G85+G87</f>
        <v>2698</v>
      </c>
      <c r="H84" s="49">
        <f>H85+H87</f>
        <v>120</v>
      </c>
      <c r="I84" s="57">
        <f t="shared" si="2"/>
        <v>4.4</v>
      </c>
    </row>
    <row r="85" spans="1:9" ht="30.75" customHeight="1">
      <c r="A85" s="77" t="s">
        <v>333</v>
      </c>
      <c r="B85" s="30" t="s">
        <v>144</v>
      </c>
      <c r="C85" s="31" t="s">
        <v>85</v>
      </c>
      <c r="D85" s="31" t="s">
        <v>88</v>
      </c>
      <c r="E85" s="35" t="s">
        <v>177</v>
      </c>
      <c r="F85" s="31"/>
      <c r="G85" s="49">
        <f>G86</f>
        <v>520</v>
      </c>
      <c r="H85" s="49">
        <f>H86</f>
        <v>120</v>
      </c>
      <c r="I85" s="57">
        <f t="shared" si="2"/>
        <v>23.1</v>
      </c>
    </row>
    <row r="86" spans="1:9" ht="15.75">
      <c r="A86" s="73" t="s">
        <v>124</v>
      </c>
      <c r="B86" s="30" t="s">
        <v>144</v>
      </c>
      <c r="C86" s="31" t="s">
        <v>85</v>
      </c>
      <c r="D86" s="31" t="s">
        <v>88</v>
      </c>
      <c r="E86" s="35" t="s">
        <v>177</v>
      </c>
      <c r="F86" s="31" t="s">
        <v>125</v>
      </c>
      <c r="G86" s="49">
        <v>520</v>
      </c>
      <c r="H86" s="49">
        <v>120</v>
      </c>
      <c r="I86" s="57">
        <f t="shared" si="2"/>
        <v>23.1</v>
      </c>
    </row>
    <row r="87" spans="1:9" ht="45.75" customHeight="1">
      <c r="A87" s="73" t="s">
        <v>290</v>
      </c>
      <c r="B87" s="30" t="s">
        <v>144</v>
      </c>
      <c r="C87" s="31" t="s">
        <v>85</v>
      </c>
      <c r="D87" s="31" t="s">
        <v>88</v>
      </c>
      <c r="E87" s="31" t="s">
        <v>279</v>
      </c>
      <c r="F87" s="31"/>
      <c r="G87" s="49">
        <f>G88</f>
        <v>2178</v>
      </c>
      <c r="H87" s="49">
        <f>H88</f>
        <v>0</v>
      </c>
      <c r="I87" s="57">
        <f t="shared" si="2"/>
        <v>0</v>
      </c>
    </row>
    <row r="88" spans="1:9" ht="31.5">
      <c r="A88" s="44" t="s">
        <v>306</v>
      </c>
      <c r="B88" s="30" t="s">
        <v>144</v>
      </c>
      <c r="C88" s="31" t="s">
        <v>85</v>
      </c>
      <c r="D88" s="31" t="s">
        <v>88</v>
      </c>
      <c r="E88" s="31" t="s">
        <v>279</v>
      </c>
      <c r="F88" s="30"/>
      <c r="G88" s="49">
        <f>G89</f>
        <v>2178</v>
      </c>
      <c r="H88" s="49">
        <f>H89</f>
        <v>0</v>
      </c>
      <c r="I88" s="57">
        <f t="shared" si="2"/>
        <v>0</v>
      </c>
    </row>
    <row r="89" spans="1:9" ht="15.75">
      <c r="A89" s="73" t="s">
        <v>124</v>
      </c>
      <c r="B89" s="30" t="s">
        <v>144</v>
      </c>
      <c r="C89" s="31" t="s">
        <v>85</v>
      </c>
      <c r="D89" s="31" t="s">
        <v>88</v>
      </c>
      <c r="E89" s="31" t="s">
        <v>279</v>
      </c>
      <c r="F89" s="30" t="s">
        <v>125</v>
      </c>
      <c r="G89" s="49">
        <v>2178</v>
      </c>
      <c r="H89" s="49"/>
      <c r="I89" s="57">
        <f t="shared" si="2"/>
        <v>0</v>
      </c>
    </row>
    <row r="90" spans="1:9" ht="18.75" customHeight="1">
      <c r="A90" s="76" t="s">
        <v>112</v>
      </c>
      <c r="B90" s="30" t="s">
        <v>144</v>
      </c>
      <c r="C90" s="30" t="s">
        <v>85</v>
      </c>
      <c r="D90" s="30" t="s">
        <v>88</v>
      </c>
      <c r="E90" s="31" t="s">
        <v>29</v>
      </c>
      <c r="F90" s="30"/>
      <c r="G90" s="49">
        <f aca="true" t="shared" si="3" ref="G90:H92">G91</f>
        <v>293.2</v>
      </c>
      <c r="H90" s="49">
        <f t="shared" si="3"/>
        <v>293.2</v>
      </c>
      <c r="I90" s="57">
        <f t="shared" si="2"/>
        <v>100</v>
      </c>
    </row>
    <row r="91" spans="1:9" ht="45" customHeight="1">
      <c r="A91" s="79" t="s">
        <v>303</v>
      </c>
      <c r="B91" s="30" t="s">
        <v>144</v>
      </c>
      <c r="C91" s="30" t="s">
        <v>85</v>
      </c>
      <c r="D91" s="30" t="s">
        <v>88</v>
      </c>
      <c r="E91" s="31" t="s">
        <v>30</v>
      </c>
      <c r="F91" s="30"/>
      <c r="G91" s="49">
        <f t="shared" si="3"/>
        <v>293.2</v>
      </c>
      <c r="H91" s="49">
        <f t="shared" si="3"/>
        <v>293.2</v>
      </c>
      <c r="I91" s="57">
        <f t="shared" si="2"/>
        <v>100</v>
      </c>
    </row>
    <row r="92" spans="1:9" ht="47.25">
      <c r="A92" s="79" t="s">
        <v>318</v>
      </c>
      <c r="B92" s="30" t="s">
        <v>144</v>
      </c>
      <c r="C92" s="30" t="s">
        <v>85</v>
      </c>
      <c r="D92" s="30" t="s">
        <v>88</v>
      </c>
      <c r="E92" s="31" t="s">
        <v>281</v>
      </c>
      <c r="F92" s="30"/>
      <c r="G92" s="49">
        <f t="shared" si="3"/>
        <v>293.2</v>
      </c>
      <c r="H92" s="49">
        <f t="shared" si="3"/>
        <v>293.2</v>
      </c>
      <c r="I92" s="57">
        <f t="shared" si="2"/>
        <v>100</v>
      </c>
    </row>
    <row r="93" spans="1:9" ht="18.75" customHeight="1">
      <c r="A93" s="76" t="s">
        <v>24</v>
      </c>
      <c r="B93" s="30" t="s">
        <v>144</v>
      </c>
      <c r="C93" s="30" t="s">
        <v>85</v>
      </c>
      <c r="D93" s="30" t="s">
        <v>88</v>
      </c>
      <c r="E93" s="31" t="s">
        <v>281</v>
      </c>
      <c r="F93" s="32" t="s">
        <v>31</v>
      </c>
      <c r="G93" s="49">
        <v>293.2</v>
      </c>
      <c r="H93" s="49">
        <v>293.2</v>
      </c>
      <c r="I93" s="57">
        <f t="shared" si="2"/>
        <v>100</v>
      </c>
    </row>
    <row r="94" spans="1:9" ht="18.75" customHeight="1">
      <c r="A94" s="25" t="s">
        <v>155</v>
      </c>
      <c r="B94" s="26" t="s">
        <v>144</v>
      </c>
      <c r="C94" s="26" t="s">
        <v>92</v>
      </c>
      <c r="D94" s="26"/>
      <c r="E94" s="29"/>
      <c r="F94" s="26"/>
      <c r="G94" s="55">
        <f>G95+G128+G150</f>
        <v>156516.2</v>
      </c>
      <c r="H94" s="55">
        <f>H95+H128+H150</f>
        <v>155681.1</v>
      </c>
      <c r="I94" s="63">
        <f t="shared" si="2"/>
        <v>99.5</v>
      </c>
    </row>
    <row r="95" spans="1:9" ht="18" customHeight="1">
      <c r="A95" s="25" t="s">
        <v>156</v>
      </c>
      <c r="B95" s="26" t="s">
        <v>144</v>
      </c>
      <c r="C95" s="26" t="s">
        <v>92</v>
      </c>
      <c r="D95" s="26" t="s">
        <v>82</v>
      </c>
      <c r="E95" s="29"/>
      <c r="F95" s="26"/>
      <c r="G95" s="55">
        <f>G96+G106+G117+G121</f>
        <v>106792.8</v>
      </c>
      <c r="H95" s="55">
        <f>H96+H106+H117+H121</f>
        <v>106791.8</v>
      </c>
      <c r="I95" s="63">
        <f t="shared" si="2"/>
        <v>100</v>
      </c>
    </row>
    <row r="96" spans="1:9" ht="29.25" customHeight="1">
      <c r="A96" s="77" t="s">
        <v>49</v>
      </c>
      <c r="B96" s="30" t="s">
        <v>144</v>
      </c>
      <c r="C96" s="30" t="s">
        <v>92</v>
      </c>
      <c r="D96" s="30" t="s">
        <v>82</v>
      </c>
      <c r="E96" s="36" t="s">
        <v>50</v>
      </c>
      <c r="F96" s="26"/>
      <c r="G96" s="49">
        <f>G100+G97</f>
        <v>50624</v>
      </c>
      <c r="H96" s="49">
        <f>H100+H97</f>
        <v>50624</v>
      </c>
      <c r="I96" s="57">
        <f t="shared" si="2"/>
        <v>100</v>
      </c>
    </row>
    <row r="97" spans="1:9" ht="61.5" customHeight="1">
      <c r="A97" s="77" t="s">
        <v>198</v>
      </c>
      <c r="B97" s="30" t="s">
        <v>144</v>
      </c>
      <c r="C97" s="30" t="s">
        <v>92</v>
      </c>
      <c r="D97" s="30" t="s">
        <v>82</v>
      </c>
      <c r="E97" s="36" t="s">
        <v>196</v>
      </c>
      <c r="F97" s="26"/>
      <c r="G97" s="49">
        <f>G98</f>
        <v>23916</v>
      </c>
      <c r="H97" s="49">
        <f>H98</f>
        <v>23916</v>
      </c>
      <c r="I97" s="57">
        <f t="shared" si="2"/>
        <v>100</v>
      </c>
    </row>
    <row r="98" spans="1:9" ht="48" customHeight="1">
      <c r="A98" s="77" t="s">
        <v>220</v>
      </c>
      <c r="B98" s="30" t="s">
        <v>144</v>
      </c>
      <c r="C98" s="30" t="s">
        <v>92</v>
      </c>
      <c r="D98" s="30" t="s">
        <v>82</v>
      </c>
      <c r="E98" s="36" t="s">
        <v>197</v>
      </c>
      <c r="F98" s="26"/>
      <c r="G98" s="49">
        <f>G99</f>
        <v>23916</v>
      </c>
      <c r="H98" s="49">
        <f>H99</f>
        <v>23916</v>
      </c>
      <c r="I98" s="57">
        <f t="shared" si="2"/>
        <v>100</v>
      </c>
    </row>
    <row r="99" spans="1:9" ht="20.25" customHeight="1">
      <c r="A99" s="89" t="s">
        <v>142</v>
      </c>
      <c r="B99" s="30" t="s">
        <v>144</v>
      </c>
      <c r="C99" s="30" t="s">
        <v>92</v>
      </c>
      <c r="D99" s="30" t="s">
        <v>82</v>
      </c>
      <c r="E99" s="36" t="s">
        <v>197</v>
      </c>
      <c r="F99" s="30" t="s">
        <v>143</v>
      </c>
      <c r="G99" s="49">
        <v>23916</v>
      </c>
      <c r="H99" s="49">
        <v>23916</v>
      </c>
      <c r="I99" s="57">
        <f t="shared" si="2"/>
        <v>100</v>
      </c>
    </row>
    <row r="100" spans="1:9" ht="30" customHeight="1">
      <c r="A100" s="77" t="s">
        <v>51</v>
      </c>
      <c r="B100" s="30" t="s">
        <v>144</v>
      </c>
      <c r="C100" s="30" t="s">
        <v>92</v>
      </c>
      <c r="D100" s="30" t="s">
        <v>82</v>
      </c>
      <c r="E100" s="36" t="s">
        <v>52</v>
      </c>
      <c r="F100" s="30"/>
      <c r="G100" s="49">
        <f>G101</f>
        <v>26708</v>
      </c>
      <c r="H100" s="49">
        <f>H101</f>
        <v>26708</v>
      </c>
      <c r="I100" s="57">
        <f t="shared" si="2"/>
        <v>100</v>
      </c>
    </row>
    <row r="101" spans="1:9" ht="30.75" customHeight="1">
      <c r="A101" s="77" t="s">
        <v>53</v>
      </c>
      <c r="B101" s="30" t="s">
        <v>144</v>
      </c>
      <c r="C101" s="30" t="s">
        <v>92</v>
      </c>
      <c r="D101" s="30" t="s">
        <v>82</v>
      </c>
      <c r="E101" s="36" t="s">
        <v>54</v>
      </c>
      <c r="F101" s="30"/>
      <c r="G101" s="49">
        <f>G103+G104</f>
        <v>26708</v>
      </c>
      <c r="H101" s="49">
        <f>H103+H104</f>
        <v>26708</v>
      </c>
      <c r="I101" s="57">
        <f t="shared" si="2"/>
        <v>100</v>
      </c>
    </row>
    <row r="102" spans="1:9" ht="31.5">
      <c r="A102" s="77" t="s">
        <v>230</v>
      </c>
      <c r="B102" s="30" t="s">
        <v>144</v>
      </c>
      <c r="C102" s="30" t="s">
        <v>92</v>
      </c>
      <c r="D102" s="30" t="s">
        <v>82</v>
      </c>
      <c r="E102" s="36" t="s">
        <v>54</v>
      </c>
      <c r="F102" s="30"/>
      <c r="G102" s="49">
        <f>G103</f>
        <v>18168</v>
      </c>
      <c r="H102" s="49">
        <f>H103</f>
        <v>18168</v>
      </c>
      <c r="I102" s="57">
        <f t="shared" si="2"/>
        <v>100</v>
      </c>
    </row>
    <row r="103" spans="1:9" ht="18" customHeight="1">
      <c r="A103" s="89" t="s">
        <v>142</v>
      </c>
      <c r="B103" s="30" t="s">
        <v>144</v>
      </c>
      <c r="C103" s="30" t="s">
        <v>92</v>
      </c>
      <c r="D103" s="30" t="s">
        <v>82</v>
      </c>
      <c r="E103" s="36" t="s">
        <v>54</v>
      </c>
      <c r="F103" s="30" t="s">
        <v>143</v>
      </c>
      <c r="G103" s="49">
        <v>18168</v>
      </c>
      <c r="H103" s="49">
        <v>18168</v>
      </c>
      <c r="I103" s="57">
        <f t="shared" si="2"/>
        <v>100</v>
      </c>
    </row>
    <row r="104" spans="1:9" ht="31.5">
      <c r="A104" s="77" t="s">
        <v>250</v>
      </c>
      <c r="B104" s="30" t="s">
        <v>144</v>
      </c>
      <c r="C104" s="30" t="s">
        <v>92</v>
      </c>
      <c r="D104" s="30" t="s">
        <v>82</v>
      </c>
      <c r="E104" s="36" t="s">
        <v>54</v>
      </c>
      <c r="F104" s="30"/>
      <c r="G104" s="49">
        <f>G105</f>
        <v>8540</v>
      </c>
      <c r="H104" s="49">
        <f>H105</f>
        <v>8540</v>
      </c>
      <c r="I104" s="57">
        <f t="shared" si="2"/>
        <v>100</v>
      </c>
    </row>
    <row r="105" spans="1:9" ht="15.75">
      <c r="A105" s="89" t="s">
        <v>142</v>
      </c>
      <c r="B105" s="30" t="s">
        <v>144</v>
      </c>
      <c r="C105" s="30" t="s">
        <v>92</v>
      </c>
      <c r="D105" s="30" t="s">
        <v>82</v>
      </c>
      <c r="E105" s="36" t="s">
        <v>54</v>
      </c>
      <c r="F105" s="30" t="s">
        <v>143</v>
      </c>
      <c r="G105" s="49">
        <v>8540</v>
      </c>
      <c r="H105" s="49">
        <v>8540</v>
      </c>
      <c r="I105" s="57">
        <f t="shared" si="2"/>
        <v>100</v>
      </c>
    </row>
    <row r="106" spans="1:9" ht="15.75">
      <c r="A106" s="44" t="s">
        <v>80</v>
      </c>
      <c r="B106" s="30" t="s">
        <v>144</v>
      </c>
      <c r="C106" s="30" t="s">
        <v>92</v>
      </c>
      <c r="D106" s="30" t="s">
        <v>82</v>
      </c>
      <c r="E106" s="33" t="s">
        <v>157</v>
      </c>
      <c r="F106" s="30"/>
      <c r="G106" s="49">
        <f>G107+G109+G112</f>
        <v>4764</v>
      </c>
      <c r="H106" s="49">
        <f>H107+H109+H112</f>
        <v>4763</v>
      </c>
      <c r="I106" s="57">
        <f t="shared" si="2"/>
        <v>100</v>
      </c>
    </row>
    <row r="107" spans="1:9" ht="31.5">
      <c r="A107" s="44" t="s">
        <v>319</v>
      </c>
      <c r="B107" s="30" t="s">
        <v>144</v>
      </c>
      <c r="C107" s="30" t="s">
        <v>92</v>
      </c>
      <c r="D107" s="30" t="s">
        <v>82</v>
      </c>
      <c r="E107" s="33" t="s">
        <v>320</v>
      </c>
      <c r="F107" s="30"/>
      <c r="G107" s="49">
        <f>G108</f>
        <v>824.6</v>
      </c>
      <c r="H107" s="49">
        <f>H108</f>
        <v>824.6</v>
      </c>
      <c r="I107" s="57">
        <f t="shared" si="2"/>
        <v>100</v>
      </c>
    </row>
    <row r="108" spans="1:9" ht="15.75">
      <c r="A108" s="44" t="s">
        <v>142</v>
      </c>
      <c r="B108" s="30" t="s">
        <v>144</v>
      </c>
      <c r="C108" s="30" t="s">
        <v>92</v>
      </c>
      <c r="D108" s="30" t="s">
        <v>82</v>
      </c>
      <c r="E108" s="33" t="s">
        <v>320</v>
      </c>
      <c r="F108" s="30" t="s">
        <v>143</v>
      </c>
      <c r="G108" s="49">
        <v>824.6</v>
      </c>
      <c r="H108" s="49">
        <v>824.6</v>
      </c>
      <c r="I108" s="57">
        <f t="shared" si="2"/>
        <v>100</v>
      </c>
    </row>
    <row r="109" spans="1:9" ht="28.5" customHeight="1">
      <c r="A109" s="44" t="s">
        <v>158</v>
      </c>
      <c r="B109" s="30" t="s">
        <v>144</v>
      </c>
      <c r="C109" s="30" t="s">
        <v>92</v>
      </c>
      <c r="D109" s="30" t="s">
        <v>82</v>
      </c>
      <c r="E109" s="33" t="s">
        <v>159</v>
      </c>
      <c r="F109" s="30"/>
      <c r="G109" s="49">
        <f>G110</f>
        <v>3039.9</v>
      </c>
      <c r="H109" s="49">
        <f>H110</f>
        <v>3039.9</v>
      </c>
      <c r="I109" s="57">
        <f t="shared" si="2"/>
        <v>100</v>
      </c>
    </row>
    <row r="110" spans="1:9" ht="30.75" customHeight="1">
      <c r="A110" s="77" t="s">
        <v>56</v>
      </c>
      <c r="B110" s="30" t="s">
        <v>144</v>
      </c>
      <c r="C110" s="31" t="s">
        <v>92</v>
      </c>
      <c r="D110" s="31" t="s">
        <v>82</v>
      </c>
      <c r="E110" s="35" t="s">
        <v>159</v>
      </c>
      <c r="F110" s="31"/>
      <c r="G110" s="49">
        <f>G111</f>
        <v>3039.9</v>
      </c>
      <c r="H110" s="49">
        <f>H111</f>
        <v>3039.9</v>
      </c>
      <c r="I110" s="57">
        <f t="shared" si="2"/>
        <v>100</v>
      </c>
    </row>
    <row r="111" spans="1:9" ht="15.75">
      <c r="A111" s="89" t="s">
        <v>142</v>
      </c>
      <c r="B111" s="30" t="s">
        <v>144</v>
      </c>
      <c r="C111" s="31" t="s">
        <v>92</v>
      </c>
      <c r="D111" s="31" t="s">
        <v>82</v>
      </c>
      <c r="E111" s="35" t="s">
        <v>159</v>
      </c>
      <c r="F111" s="31" t="s">
        <v>143</v>
      </c>
      <c r="G111" s="49">
        <v>3039.9</v>
      </c>
      <c r="H111" s="49">
        <v>3039.9</v>
      </c>
      <c r="I111" s="57">
        <f t="shared" si="2"/>
        <v>100</v>
      </c>
    </row>
    <row r="112" spans="1:9" ht="15.75">
      <c r="A112" s="77" t="s">
        <v>193</v>
      </c>
      <c r="B112" s="30" t="s">
        <v>144</v>
      </c>
      <c r="C112" s="31" t="s">
        <v>92</v>
      </c>
      <c r="D112" s="31" t="s">
        <v>82</v>
      </c>
      <c r="E112" s="33" t="s">
        <v>194</v>
      </c>
      <c r="F112" s="31"/>
      <c r="G112" s="49">
        <f>G113+G115</f>
        <v>899.5</v>
      </c>
      <c r="H112" s="49">
        <f>H113+H115</f>
        <v>898.5</v>
      </c>
      <c r="I112" s="57">
        <f t="shared" si="2"/>
        <v>99.9</v>
      </c>
    </row>
    <row r="113" spans="1:9" ht="16.5" customHeight="1">
      <c r="A113" s="77" t="s">
        <v>55</v>
      </c>
      <c r="B113" s="30" t="s">
        <v>144</v>
      </c>
      <c r="C113" s="31" t="s">
        <v>92</v>
      </c>
      <c r="D113" s="31" t="s">
        <v>82</v>
      </c>
      <c r="E113" s="33" t="s">
        <v>119</v>
      </c>
      <c r="F113" s="31"/>
      <c r="G113" s="49">
        <f>G114</f>
        <v>497.4</v>
      </c>
      <c r="H113" s="49">
        <f>H114</f>
        <v>496.4</v>
      </c>
      <c r="I113" s="57">
        <f t="shared" si="2"/>
        <v>99.8</v>
      </c>
    </row>
    <row r="114" spans="1:9" ht="16.5" customHeight="1">
      <c r="A114" s="89" t="s">
        <v>142</v>
      </c>
      <c r="B114" s="30" t="s">
        <v>144</v>
      </c>
      <c r="C114" s="31" t="s">
        <v>92</v>
      </c>
      <c r="D114" s="31" t="s">
        <v>82</v>
      </c>
      <c r="E114" s="33" t="s">
        <v>119</v>
      </c>
      <c r="F114" s="31" t="s">
        <v>143</v>
      </c>
      <c r="G114" s="56">
        <v>497.4</v>
      </c>
      <c r="H114" s="56">
        <v>496.4</v>
      </c>
      <c r="I114" s="57">
        <f t="shared" si="2"/>
        <v>99.8</v>
      </c>
    </row>
    <row r="115" spans="1:9" ht="63">
      <c r="A115" s="77" t="s">
        <v>285</v>
      </c>
      <c r="B115" s="30" t="s">
        <v>144</v>
      </c>
      <c r="C115" s="31" t="s">
        <v>92</v>
      </c>
      <c r="D115" s="31" t="s">
        <v>82</v>
      </c>
      <c r="E115" s="35" t="s">
        <v>120</v>
      </c>
      <c r="F115" s="31"/>
      <c r="G115" s="49">
        <f>G116</f>
        <v>402.1</v>
      </c>
      <c r="H115" s="49">
        <f>H116</f>
        <v>402.1</v>
      </c>
      <c r="I115" s="57">
        <f t="shared" si="2"/>
        <v>100</v>
      </c>
    </row>
    <row r="116" spans="1:9" ht="15.75">
      <c r="A116" s="89" t="s">
        <v>142</v>
      </c>
      <c r="B116" s="30" t="s">
        <v>144</v>
      </c>
      <c r="C116" s="31" t="s">
        <v>92</v>
      </c>
      <c r="D116" s="31" t="s">
        <v>82</v>
      </c>
      <c r="E116" s="33" t="s">
        <v>120</v>
      </c>
      <c r="F116" s="31" t="s">
        <v>143</v>
      </c>
      <c r="G116" s="49">
        <v>402.1</v>
      </c>
      <c r="H116" s="49">
        <v>402.1</v>
      </c>
      <c r="I116" s="57">
        <f t="shared" si="2"/>
        <v>100</v>
      </c>
    </row>
    <row r="117" spans="1:9" ht="15.75">
      <c r="A117" s="76" t="s">
        <v>112</v>
      </c>
      <c r="B117" s="30" t="s">
        <v>144</v>
      </c>
      <c r="C117" s="31" t="s">
        <v>92</v>
      </c>
      <c r="D117" s="31" t="s">
        <v>82</v>
      </c>
      <c r="E117" s="33" t="s">
        <v>29</v>
      </c>
      <c r="F117" s="31"/>
      <c r="G117" s="49">
        <f aca="true" t="shared" si="4" ref="G117:H119">G118</f>
        <v>517</v>
      </c>
      <c r="H117" s="49">
        <f t="shared" si="4"/>
        <v>517</v>
      </c>
      <c r="I117" s="57">
        <f t="shared" si="2"/>
        <v>100</v>
      </c>
    </row>
    <row r="118" spans="1:9" ht="47.25">
      <c r="A118" s="89" t="s">
        <v>258</v>
      </c>
      <c r="B118" s="30" t="s">
        <v>144</v>
      </c>
      <c r="C118" s="31" t="s">
        <v>92</v>
      </c>
      <c r="D118" s="31" t="s">
        <v>82</v>
      </c>
      <c r="E118" s="33" t="s">
        <v>257</v>
      </c>
      <c r="F118" s="31"/>
      <c r="G118" s="49">
        <f t="shared" si="4"/>
        <v>517</v>
      </c>
      <c r="H118" s="49">
        <f t="shared" si="4"/>
        <v>517</v>
      </c>
      <c r="I118" s="57">
        <f t="shared" si="2"/>
        <v>100</v>
      </c>
    </row>
    <row r="119" spans="1:9" ht="94.5" customHeight="1">
      <c r="A119" s="89" t="s">
        <v>260</v>
      </c>
      <c r="B119" s="30" t="s">
        <v>144</v>
      </c>
      <c r="C119" s="31" t="s">
        <v>92</v>
      </c>
      <c r="D119" s="31" t="s">
        <v>82</v>
      </c>
      <c r="E119" s="33" t="s">
        <v>259</v>
      </c>
      <c r="F119" s="31"/>
      <c r="G119" s="49">
        <f t="shared" si="4"/>
        <v>517</v>
      </c>
      <c r="H119" s="49">
        <f t="shared" si="4"/>
        <v>517</v>
      </c>
      <c r="I119" s="57">
        <f t="shared" si="2"/>
        <v>100</v>
      </c>
    </row>
    <row r="120" spans="1:9" ht="15.75">
      <c r="A120" s="89" t="s">
        <v>142</v>
      </c>
      <c r="B120" s="30" t="s">
        <v>144</v>
      </c>
      <c r="C120" s="31" t="s">
        <v>92</v>
      </c>
      <c r="D120" s="31" t="s">
        <v>82</v>
      </c>
      <c r="E120" s="33" t="s">
        <v>259</v>
      </c>
      <c r="F120" s="31" t="s">
        <v>143</v>
      </c>
      <c r="G120" s="49">
        <v>517</v>
      </c>
      <c r="H120" s="49">
        <v>517</v>
      </c>
      <c r="I120" s="57">
        <f t="shared" si="2"/>
        <v>100</v>
      </c>
    </row>
    <row r="121" spans="1:9" ht="15.75">
      <c r="A121" s="73" t="s">
        <v>103</v>
      </c>
      <c r="B121" s="30" t="s">
        <v>144</v>
      </c>
      <c r="C121" s="30" t="s">
        <v>92</v>
      </c>
      <c r="D121" s="30" t="s">
        <v>82</v>
      </c>
      <c r="E121" s="33" t="s">
        <v>147</v>
      </c>
      <c r="F121" s="31"/>
      <c r="G121" s="49">
        <f>G122+G125</f>
        <v>50887.8</v>
      </c>
      <c r="H121" s="49">
        <f>H122+H125</f>
        <v>50887.8</v>
      </c>
      <c r="I121" s="57">
        <f t="shared" si="2"/>
        <v>100</v>
      </c>
    </row>
    <row r="122" spans="1:9" ht="43.5" customHeight="1">
      <c r="A122" s="79" t="s">
        <v>224</v>
      </c>
      <c r="B122" s="30" t="s">
        <v>144</v>
      </c>
      <c r="C122" s="30" t="s">
        <v>92</v>
      </c>
      <c r="D122" s="30" t="s">
        <v>82</v>
      </c>
      <c r="E122" s="33" t="s">
        <v>188</v>
      </c>
      <c r="F122" s="31"/>
      <c r="G122" s="49">
        <f>G124</f>
        <v>45687.8</v>
      </c>
      <c r="H122" s="49">
        <f>H124</f>
        <v>45687.8</v>
      </c>
      <c r="I122" s="57">
        <f t="shared" si="2"/>
        <v>100</v>
      </c>
    </row>
    <row r="123" spans="1:9" ht="15.75" customHeight="1">
      <c r="A123" s="44" t="s">
        <v>122</v>
      </c>
      <c r="B123" s="30" t="s">
        <v>144</v>
      </c>
      <c r="C123" s="30" t="s">
        <v>92</v>
      </c>
      <c r="D123" s="30" t="s">
        <v>82</v>
      </c>
      <c r="E123" s="33" t="s">
        <v>207</v>
      </c>
      <c r="F123" s="31"/>
      <c r="G123" s="49">
        <f>G124</f>
        <v>45687.8</v>
      </c>
      <c r="H123" s="49">
        <f>H124</f>
        <v>45687.8</v>
      </c>
      <c r="I123" s="57">
        <f t="shared" si="2"/>
        <v>100</v>
      </c>
    </row>
    <row r="124" spans="1:9" ht="18.75" customHeight="1">
      <c r="A124" s="44" t="s">
        <v>142</v>
      </c>
      <c r="B124" s="30" t="s">
        <v>144</v>
      </c>
      <c r="C124" s="30" t="s">
        <v>92</v>
      </c>
      <c r="D124" s="30" t="s">
        <v>82</v>
      </c>
      <c r="E124" s="33" t="s">
        <v>207</v>
      </c>
      <c r="F124" s="31" t="s">
        <v>143</v>
      </c>
      <c r="G124" s="49">
        <v>45687.8</v>
      </c>
      <c r="H124" s="49">
        <v>45687.8</v>
      </c>
      <c r="I124" s="57">
        <f t="shared" si="2"/>
        <v>100</v>
      </c>
    </row>
    <row r="125" spans="1:9" ht="44.25" customHeight="1">
      <c r="A125" s="73" t="s">
        <v>302</v>
      </c>
      <c r="B125" s="30" t="s">
        <v>144</v>
      </c>
      <c r="C125" s="30" t="s">
        <v>92</v>
      </c>
      <c r="D125" s="30" t="s">
        <v>82</v>
      </c>
      <c r="E125" s="33" t="s">
        <v>174</v>
      </c>
      <c r="F125" s="31"/>
      <c r="G125" s="49">
        <f>G127</f>
        <v>5200</v>
      </c>
      <c r="H125" s="49">
        <f>H127</f>
        <v>5200</v>
      </c>
      <c r="I125" s="57">
        <f t="shared" si="2"/>
        <v>100</v>
      </c>
    </row>
    <row r="126" spans="1:9" ht="30.75" customHeight="1">
      <c r="A126" s="79" t="s">
        <v>286</v>
      </c>
      <c r="B126" s="30" t="s">
        <v>144</v>
      </c>
      <c r="C126" s="30" t="s">
        <v>92</v>
      </c>
      <c r="D126" s="30" t="s">
        <v>82</v>
      </c>
      <c r="E126" s="33" t="s">
        <v>206</v>
      </c>
      <c r="F126" s="31"/>
      <c r="G126" s="49">
        <f>G127</f>
        <v>5200</v>
      </c>
      <c r="H126" s="49">
        <f>H127</f>
        <v>5200</v>
      </c>
      <c r="I126" s="57">
        <f t="shared" si="2"/>
        <v>100</v>
      </c>
    </row>
    <row r="127" spans="1:9" ht="15.75">
      <c r="A127" s="44" t="s">
        <v>1</v>
      </c>
      <c r="B127" s="30" t="s">
        <v>144</v>
      </c>
      <c r="C127" s="30" t="s">
        <v>92</v>
      </c>
      <c r="D127" s="30" t="s">
        <v>82</v>
      </c>
      <c r="E127" s="33" t="s">
        <v>206</v>
      </c>
      <c r="F127" s="31" t="s">
        <v>162</v>
      </c>
      <c r="G127" s="49">
        <v>5200</v>
      </c>
      <c r="H127" s="49">
        <v>5200</v>
      </c>
      <c r="I127" s="57">
        <f t="shared" si="2"/>
        <v>100</v>
      </c>
    </row>
    <row r="128" spans="1:9" ht="15.75">
      <c r="A128" s="25" t="s">
        <v>164</v>
      </c>
      <c r="B128" s="26" t="s">
        <v>92</v>
      </c>
      <c r="C128" s="26" t="s">
        <v>83</v>
      </c>
      <c r="D128" s="29"/>
      <c r="E128" s="33"/>
      <c r="F128" s="31"/>
      <c r="G128" s="55">
        <f>G129+G133+G136+G140</f>
        <v>24315.3</v>
      </c>
      <c r="H128" s="55">
        <f>H129+H133+H136+H140</f>
        <v>23726.9</v>
      </c>
      <c r="I128" s="63">
        <f t="shared" si="2"/>
        <v>97.6</v>
      </c>
    </row>
    <row r="129" spans="1:9" ht="31.5">
      <c r="A129" s="44" t="s">
        <v>36</v>
      </c>
      <c r="B129" s="30" t="s">
        <v>144</v>
      </c>
      <c r="C129" s="30" t="s">
        <v>92</v>
      </c>
      <c r="D129" s="30" t="s">
        <v>83</v>
      </c>
      <c r="E129" s="33" t="s">
        <v>165</v>
      </c>
      <c r="F129" s="31"/>
      <c r="G129" s="49">
        <f aca="true" t="shared" si="5" ref="G129:H131">G130</f>
        <v>7753</v>
      </c>
      <c r="H129" s="49">
        <f t="shared" si="5"/>
        <v>7753</v>
      </c>
      <c r="I129" s="57">
        <f t="shared" si="2"/>
        <v>100</v>
      </c>
    </row>
    <row r="130" spans="1:9" ht="47.25">
      <c r="A130" s="44" t="s">
        <v>288</v>
      </c>
      <c r="B130" s="30" t="s">
        <v>144</v>
      </c>
      <c r="C130" s="30" t="s">
        <v>92</v>
      </c>
      <c r="D130" s="30" t="s">
        <v>83</v>
      </c>
      <c r="E130" s="33" t="s">
        <v>4</v>
      </c>
      <c r="F130" s="31"/>
      <c r="G130" s="49">
        <f t="shared" si="5"/>
        <v>7753</v>
      </c>
      <c r="H130" s="49">
        <f t="shared" si="5"/>
        <v>7753</v>
      </c>
      <c r="I130" s="57">
        <f t="shared" si="2"/>
        <v>100</v>
      </c>
    </row>
    <row r="131" spans="1:9" ht="48.75" customHeight="1">
      <c r="A131" s="44" t="s">
        <v>287</v>
      </c>
      <c r="B131" s="30" t="s">
        <v>144</v>
      </c>
      <c r="C131" s="30" t="s">
        <v>92</v>
      </c>
      <c r="D131" s="30" t="s">
        <v>83</v>
      </c>
      <c r="E131" s="33" t="s">
        <v>0</v>
      </c>
      <c r="F131" s="31"/>
      <c r="G131" s="49">
        <f t="shared" si="5"/>
        <v>7753</v>
      </c>
      <c r="H131" s="49">
        <f t="shared" si="5"/>
        <v>7753</v>
      </c>
      <c r="I131" s="57">
        <f t="shared" si="2"/>
        <v>100</v>
      </c>
    </row>
    <row r="132" spans="1:9" ht="15.75">
      <c r="A132" s="44" t="s">
        <v>235</v>
      </c>
      <c r="B132" s="30" t="s">
        <v>144</v>
      </c>
      <c r="C132" s="30" t="s">
        <v>92</v>
      </c>
      <c r="D132" s="30" t="s">
        <v>83</v>
      </c>
      <c r="E132" s="33" t="s">
        <v>0</v>
      </c>
      <c r="F132" s="31" t="s">
        <v>162</v>
      </c>
      <c r="G132" s="49">
        <v>7753</v>
      </c>
      <c r="H132" s="49">
        <v>7753</v>
      </c>
      <c r="I132" s="57">
        <f t="shared" si="2"/>
        <v>100</v>
      </c>
    </row>
    <row r="133" spans="1:9" ht="18" customHeight="1">
      <c r="A133" s="44" t="s">
        <v>81</v>
      </c>
      <c r="B133" s="30" t="s">
        <v>144</v>
      </c>
      <c r="C133" s="30" t="s">
        <v>92</v>
      </c>
      <c r="D133" s="30" t="s">
        <v>83</v>
      </c>
      <c r="E133" s="33" t="s">
        <v>166</v>
      </c>
      <c r="F133" s="30"/>
      <c r="G133" s="49">
        <f>G134</f>
        <v>535</v>
      </c>
      <c r="H133" s="49">
        <f>H134</f>
        <v>0</v>
      </c>
      <c r="I133" s="57">
        <f t="shared" si="2"/>
        <v>0</v>
      </c>
    </row>
    <row r="134" spans="1:9" ht="15.75">
      <c r="A134" s="79" t="s">
        <v>238</v>
      </c>
      <c r="B134" s="30" t="s">
        <v>144</v>
      </c>
      <c r="C134" s="31" t="s">
        <v>92</v>
      </c>
      <c r="D134" s="31" t="s">
        <v>83</v>
      </c>
      <c r="E134" s="31" t="s">
        <v>167</v>
      </c>
      <c r="F134" s="31"/>
      <c r="G134" s="49">
        <f>G135</f>
        <v>535</v>
      </c>
      <c r="H134" s="49">
        <f>H135</f>
        <v>0</v>
      </c>
      <c r="I134" s="57">
        <f t="shared" si="2"/>
        <v>0</v>
      </c>
    </row>
    <row r="135" spans="1:9" ht="18" customHeight="1">
      <c r="A135" s="73" t="s">
        <v>124</v>
      </c>
      <c r="B135" s="30" t="s">
        <v>144</v>
      </c>
      <c r="C135" s="31" t="s">
        <v>92</v>
      </c>
      <c r="D135" s="31" t="s">
        <v>83</v>
      </c>
      <c r="E135" s="31" t="s">
        <v>167</v>
      </c>
      <c r="F135" s="31" t="s">
        <v>125</v>
      </c>
      <c r="G135" s="49">
        <v>535</v>
      </c>
      <c r="H135" s="49">
        <v>0</v>
      </c>
      <c r="I135" s="57">
        <f t="shared" si="2"/>
        <v>0</v>
      </c>
    </row>
    <row r="136" spans="1:9" ht="18" customHeight="1">
      <c r="A136" s="73" t="s">
        <v>240</v>
      </c>
      <c r="B136" s="30" t="s">
        <v>144</v>
      </c>
      <c r="C136" s="31" t="s">
        <v>92</v>
      </c>
      <c r="D136" s="31" t="s">
        <v>83</v>
      </c>
      <c r="E136" s="31" t="s">
        <v>241</v>
      </c>
      <c r="F136" s="31"/>
      <c r="G136" s="49">
        <f aca="true" t="shared" si="6" ref="G136:H138">G137</f>
        <v>9000</v>
      </c>
      <c r="H136" s="49">
        <f t="shared" si="6"/>
        <v>9000</v>
      </c>
      <c r="I136" s="57">
        <f t="shared" si="2"/>
        <v>100</v>
      </c>
    </row>
    <row r="137" spans="1:9" ht="18" customHeight="1">
      <c r="A137" s="73" t="s">
        <v>289</v>
      </c>
      <c r="B137" s="30" t="s">
        <v>144</v>
      </c>
      <c r="C137" s="31" t="s">
        <v>92</v>
      </c>
      <c r="D137" s="31" t="s">
        <v>83</v>
      </c>
      <c r="E137" s="31" t="s">
        <v>242</v>
      </c>
      <c r="F137" s="31"/>
      <c r="G137" s="49">
        <f t="shared" si="6"/>
        <v>9000</v>
      </c>
      <c r="H137" s="49">
        <f t="shared" si="6"/>
        <v>9000</v>
      </c>
      <c r="I137" s="57">
        <f t="shared" si="2"/>
        <v>100</v>
      </c>
    </row>
    <row r="138" spans="1:9" ht="31.5">
      <c r="A138" s="44" t="s">
        <v>321</v>
      </c>
      <c r="B138" s="30" t="s">
        <v>144</v>
      </c>
      <c r="C138" s="31" t="s">
        <v>92</v>
      </c>
      <c r="D138" s="31" t="s">
        <v>83</v>
      </c>
      <c r="E138" s="31" t="s">
        <v>244</v>
      </c>
      <c r="F138" s="31"/>
      <c r="G138" s="49">
        <f t="shared" si="6"/>
        <v>9000</v>
      </c>
      <c r="H138" s="49">
        <f t="shared" si="6"/>
        <v>9000</v>
      </c>
      <c r="I138" s="57">
        <f t="shared" si="2"/>
        <v>100</v>
      </c>
    </row>
    <row r="139" spans="1:9" ht="18" customHeight="1">
      <c r="A139" s="44" t="s">
        <v>161</v>
      </c>
      <c r="B139" s="30" t="s">
        <v>144</v>
      </c>
      <c r="C139" s="31" t="s">
        <v>92</v>
      </c>
      <c r="D139" s="31" t="s">
        <v>83</v>
      </c>
      <c r="E139" s="31" t="s">
        <v>244</v>
      </c>
      <c r="F139" s="31" t="s">
        <v>162</v>
      </c>
      <c r="G139" s="49">
        <v>9000</v>
      </c>
      <c r="H139" s="49">
        <v>9000</v>
      </c>
      <c r="I139" s="57">
        <f aca="true" t="shared" si="7" ref="I139:I202">ROUND(H139/G139*100,1)</f>
        <v>100</v>
      </c>
    </row>
    <row r="140" spans="1:9" ht="18.75" customHeight="1">
      <c r="A140" s="73" t="s">
        <v>103</v>
      </c>
      <c r="B140" s="30" t="s">
        <v>144</v>
      </c>
      <c r="C140" s="31" t="s">
        <v>92</v>
      </c>
      <c r="D140" s="31" t="s">
        <v>83</v>
      </c>
      <c r="E140" s="31" t="s">
        <v>147</v>
      </c>
      <c r="F140" s="30"/>
      <c r="G140" s="49">
        <f>G141</f>
        <v>7027.3</v>
      </c>
      <c r="H140" s="49">
        <f>H141</f>
        <v>6973.9</v>
      </c>
      <c r="I140" s="57">
        <f t="shared" si="7"/>
        <v>99.2</v>
      </c>
    </row>
    <row r="141" spans="1:9" ht="45.75" customHeight="1">
      <c r="A141" s="73" t="s">
        <v>290</v>
      </c>
      <c r="B141" s="30" t="s">
        <v>144</v>
      </c>
      <c r="C141" s="31" t="s">
        <v>92</v>
      </c>
      <c r="D141" s="31" t="s">
        <v>83</v>
      </c>
      <c r="E141" s="31" t="s">
        <v>179</v>
      </c>
      <c r="F141" s="30"/>
      <c r="G141" s="49">
        <f>G142+G145+G147</f>
        <v>7027.3</v>
      </c>
      <c r="H141" s="49">
        <f>H142+H145+H147</f>
        <v>6973.9</v>
      </c>
      <c r="I141" s="57">
        <f t="shared" si="7"/>
        <v>99.2</v>
      </c>
    </row>
    <row r="142" spans="1:9" ht="33" customHeight="1">
      <c r="A142" s="75" t="s">
        <v>65</v>
      </c>
      <c r="B142" s="30" t="s">
        <v>144</v>
      </c>
      <c r="C142" s="31" t="s">
        <v>92</v>
      </c>
      <c r="D142" s="31" t="s">
        <v>83</v>
      </c>
      <c r="E142" s="31" t="s">
        <v>210</v>
      </c>
      <c r="F142" s="30"/>
      <c r="G142" s="49">
        <f>G143+G144</f>
        <v>1143.3</v>
      </c>
      <c r="H142" s="49">
        <f>H143+H144</f>
        <v>1143.2</v>
      </c>
      <c r="I142" s="57">
        <f t="shared" si="7"/>
        <v>100</v>
      </c>
    </row>
    <row r="143" spans="1:9" ht="18.75" customHeight="1">
      <c r="A143" s="44" t="s">
        <v>161</v>
      </c>
      <c r="B143" s="30" t="s">
        <v>144</v>
      </c>
      <c r="C143" s="31" t="s">
        <v>92</v>
      </c>
      <c r="D143" s="31" t="s">
        <v>83</v>
      </c>
      <c r="E143" s="31" t="s">
        <v>210</v>
      </c>
      <c r="F143" s="30" t="s">
        <v>162</v>
      </c>
      <c r="G143" s="49">
        <v>1029.8</v>
      </c>
      <c r="H143" s="49">
        <v>1029.7</v>
      </c>
      <c r="I143" s="57">
        <f t="shared" si="7"/>
        <v>100</v>
      </c>
    </row>
    <row r="144" spans="1:9" ht="16.5" customHeight="1">
      <c r="A144" s="73" t="s">
        <v>124</v>
      </c>
      <c r="B144" s="30" t="s">
        <v>144</v>
      </c>
      <c r="C144" s="31" t="s">
        <v>92</v>
      </c>
      <c r="D144" s="31" t="s">
        <v>83</v>
      </c>
      <c r="E144" s="31" t="s">
        <v>210</v>
      </c>
      <c r="F144" s="30" t="s">
        <v>125</v>
      </c>
      <c r="G144" s="49">
        <v>113.5</v>
      </c>
      <c r="H144" s="49">
        <v>113.5</v>
      </c>
      <c r="I144" s="57">
        <f t="shared" si="7"/>
        <v>100</v>
      </c>
    </row>
    <row r="145" spans="1:9" ht="31.5" customHeight="1">
      <c r="A145" s="44" t="s">
        <v>243</v>
      </c>
      <c r="B145" s="30" t="s">
        <v>144</v>
      </c>
      <c r="C145" s="31" t="s">
        <v>92</v>
      </c>
      <c r="D145" s="31" t="s">
        <v>83</v>
      </c>
      <c r="E145" s="31" t="s">
        <v>66</v>
      </c>
      <c r="F145" s="30"/>
      <c r="G145" s="49">
        <f>G146</f>
        <v>1809</v>
      </c>
      <c r="H145" s="49">
        <f>H146</f>
        <v>1804.8</v>
      </c>
      <c r="I145" s="57">
        <f t="shared" si="7"/>
        <v>99.8</v>
      </c>
    </row>
    <row r="146" spans="1:9" ht="15.75">
      <c r="A146" s="44" t="s">
        <v>161</v>
      </c>
      <c r="B146" s="30" t="s">
        <v>144</v>
      </c>
      <c r="C146" s="31" t="s">
        <v>92</v>
      </c>
      <c r="D146" s="31" t="s">
        <v>83</v>
      </c>
      <c r="E146" s="31" t="s">
        <v>66</v>
      </c>
      <c r="F146" s="30" t="s">
        <v>162</v>
      </c>
      <c r="G146" s="49">
        <v>1809</v>
      </c>
      <c r="H146" s="49">
        <v>1804.8</v>
      </c>
      <c r="I146" s="57">
        <f t="shared" si="7"/>
        <v>99.8</v>
      </c>
    </row>
    <row r="147" spans="1:9" ht="15.75">
      <c r="A147" s="79" t="s">
        <v>322</v>
      </c>
      <c r="B147" s="30" t="s">
        <v>144</v>
      </c>
      <c r="C147" s="31" t="s">
        <v>92</v>
      </c>
      <c r="D147" s="31" t="s">
        <v>83</v>
      </c>
      <c r="E147" s="31" t="s">
        <v>70</v>
      </c>
      <c r="F147" s="30"/>
      <c r="G147" s="49">
        <f>G148+G149</f>
        <v>4075</v>
      </c>
      <c r="H147" s="49">
        <f>H148+H149</f>
        <v>4025.9</v>
      </c>
      <c r="I147" s="57">
        <f t="shared" si="7"/>
        <v>98.8</v>
      </c>
    </row>
    <row r="148" spans="1:9" ht="15.75">
      <c r="A148" s="44" t="s">
        <v>161</v>
      </c>
      <c r="B148" s="30" t="s">
        <v>144</v>
      </c>
      <c r="C148" s="31" t="s">
        <v>92</v>
      </c>
      <c r="D148" s="31" t="s">
        <v>83</v>
      </c>
      <c r="E148" s="31" t="s">
        <v>70</v>
      </c>
      <c r="F148" s="30" t="s">
        <v>162</v>
      </c>
      <c r="G148" s="49">
        <v>4050</v>
      </c>
      <c r="H148" s="49">
        <v>4001</v>
      </c>
      <c r="I148" s="57">
        <f t="shared" si="7"/>
        <v>98.8</v>
      </c>
    </row>
    <row r="149" spans="1:9" ht="15.75">
      <c r="A149" s="73" t="s">
        <v>124</v>
      </c>
      <c r="B149" s="30" t="s">
        <v>144</v>
      </c>
      <c r="C149" s="31" t="s">
        <v>92</v>
      </c>
      <c r="D149" s="31" t="s">
        <v>83</v>
      </c>
      <c r="E149" s="31" t="s">
        <v>70</v>
      </c>
      <c r="F149" s="30" t="s">
        <v>125</v>
      </c>
      <c r="G149" s="49">
        <v>25</v>
      </c>
      <c r="H149" s="49">
        <v>24.9</v>
      </c>
      <c r="I149" s="57">
        <f t="shared" si="7"/>
        <v>99.6</v>
      </c>
    </row>
    <row r="150" spans="1:9" ht="15.75">
      <c r="A150" s="72" t="s">
        <v>110</v>
      </c>
      <c r="B150" s="26" t="s">
        <v>144</v>
      </c>
      <c r="C150" s="26" t="s">
        <v>92</v>
      </c>
      <c r="D150" s="26" t="s">
        <v>84</v>
      </c>
      <c r="E150" s="29"/>
      <c r="F150" s="30"/>
      <c r="G150" s="55">
        <f>G151+G157</f>
        <v>25408.1</v>
      </c>
      <c r="H150" s="55">
        <f>H151+H157</f>
        <v>25162.4</v>
      </c>
      <c r="I150" s="63">
        <f t="shared" si="7"/>
        <v>99</v>
      </c>
    </row>
    <row r="151" spans="1:9" ht="15.75">
      <c r="A151" s="79" t="s">
        <v>110</v>
      </c>
      <c r="B151" s="30" t="s">
        <v>144</v>
      </c>
      <c r="C151" s="31" t="s">
        <v>92</v>
      </c>
      <c r="D151" s="31" t="s">
        <v>84</v>
      </c>
      <c r="E151" s="35" t="s">
        <v>168</v>
      </c>
      <c r="F151" s="31"/>
      <c r="G151" s="49">
        <f>G152</f>
        <v>10566.6</v>
      </c>
      <c r="H151" s="49">
        <f>H152</f>
        <v>10542</v>
      </c>
      <c r="I151" s="57">
        <f t="shared" si="7"/>
        <v>99.8</v>
      </c>
    </row>
    <row r="152" spans="1:9" ht="15.75">
      <c r="A152" s="73" t="s">
        <v>109</v>
      </c>
      <c r="B152" s="30" t="s">
        <v>144</v>
      </c>
      <c r="C152" s="30" t="s">
        <v>92</v>
      </c>
      <c r="D152" s="30" t="s">
        <v>84</v>
      </c>
      <c r="E152" s="33" t="s">
        <v>169</v>
      </c>
      <c r="F152" s="31"/>
      <c r="G152" s="49">
        <f>G153+G155</f>
        <v>10566.6</v>
      </c>
      <c r="H152" s="49">
        <f>H153+H155</f>
        <v>10542</v>
      </c>
      <c r="I152" s="57">
        <f t="shared" si="7"/>
        <v>99.8</v>
      </c>
    </row>
    <row r="153" spans="1:9" ht="15.75">
      <c r="A153" s="73" t="s">
        <v>67</v>
      </c>
      <c r="B153" s="30" t="s">
        <v>144</v>
      </c>
      <c r="C153" s="30" t="s">
        <v>92</v>
      </c>
      <c r="D153" s="30" t="s">
        <v>84</v>
      </c>
      <c r="E153" s="33" t="s">
        <v>68</v>
      </c>
      <c r="F153" s="31"/>
      <c r="G153" s="49">
        <f>G154</f>
        <v>6786.6</v>
      </c>
      <c r="H153" s="49">
        <f>H154</f>
        <v>6762</v>
      </c>
      <c r="I153" s="57">
        <f t="shared" si="7"/>
        <v>99.6</v>
      </c>
    </row>
    <row r="154" spans="1:9" ht="15.75">
      <c r="A154" s="73" t="s">
        <v>124</v>
      </c>
      <c r="B154" s="30" t="s">
        <v>144</v>
      </c>
      <c r="C154" s="30" t="s">
        <v>92</v>
      </c>
      <c r="D154" s="30" t="s">
        <v>84</v>
      </c>
      <c r="E154" s="33" t="s">
        <v>68</v>
      </c>
      <c r="F154" s="30" t="s">
        <v>125</v>
      </c>
      <c r="G154" s="49">
        <v>6786.6</v>
      </c>
      <c r="H154" s="49">
        <v>6762</v>
      </c>
      <c r="I154" s="57">
        <f t="shared" si="7"/>
        <v>99.6</v>
      </c>
    </row>
    <row r="155" spans="1:9" ht="30.75" customHeight="1">
      <c r="A155" s="79" t="s">
        <v>227</v>
      </c>
      <c r="B155" s="30" t="s">
        <v>144</v>
      </c>
      <c r="C155" s="30" t="s">
        <v>92</v>
      </c>
      <c r="D155" s="30" t="s">
        <v>84</v>
      </c>
      <c r="E155" s="33" t="s">
        <v>69</v>
      </c>
      <c r="F155" s="31"/>
      <c r="G155" s="49">
        <f>G156</f>
        <v>3780</v>
      </c>
      <c r="H155" s="49">
        <f>H156</f>
        <v>3780</v>
      </c>
      <c r="I155" s="57">
        <f t="shared" si="7"/>
        <v>100</v>
      </c>
    </row>
    <row r="156" spans="1:9" ht="15.75">
      <c r="A156" s="73" t="s">
        <v>124</v>
      </c>
      <c r="B156" s="30" t="s">
        <v>144</v>
      </c>
      <c r="C156" s="30" t="s">
        <v>92</v>
      </c>
      <c r="D156" s="30" t="s">
        <v>84</v>
      </c>
      <c r="E156" s="33" t="s">
        <v>69</v>
      </c>
      <c r="F156" s="30" t="s">
        <v>125</v>
      </c>
      <c r="G156" s="49">
        <v>3780</v>
      </c>
      <c r="H156" s="49">
        <v>3780</v>
      </c>
      <c r="I156" s="57">
        <f t="shared" si="7"/>
        <v>100</v>
      </c>
    </row>
    <row r="157" spans="1:9" ht="18.75" customHeight="1">
      <c r="A157" s="73" t="s">
        <v>103</v>
      </c>
      <c r="B157" s="30" t="s">
        <v>144</v>
      </c>
      <c r="C157" s="30" t="s">
        <v>92</v>
      </c>
      <c r="D157" s="30" t="s">
        <v>84</v>
      </c>
      <c r="E157" s="33" t="s">
        <v>147</v>
      </c>
      <c r="F157" s="30"/>
      <c r="G157" s="49">
        <f>G158+G163</f>
        <v>14841.5</v>
      </c>
      <c r="H157" s="49">
        <f>H158+H163</f>
        <v>14620.4</v>
      </c>
      <c r="I157" s="57">
        <f t="shared" si="7"/>
        <v>98.5</v>
      </c>
    </row>
    <row r="158" spans="1:9" ht="45" customHeight="1">
      <c r="A158" s="79" t="s">
        <v>291</v>
      </c>
      <c r="B158" s="30" t="s">
        <v>144</v>
      </c>
      <c r="C158" s="30" t="s">
        <v>92</v>
      </c>
      <c r="D158" s="30" t="s">
        <v>84</v>
      </c>
      <c r="E158" s="33" t="s">
        <v>188</v>
      </c>
      <c r="F158" s="30"/>
      <c r="G158" s="49">
        <f>G159+G161</f>
        <v>2062</v>
      </c>
      <c r="H158" s="49">
        <f>H159+H161</f>
        <v>1893.2</v>
      </c>
      <c r="I158" s="57">
        <f t="shared" si="7"/>
        <v>91.8</v>
      </c>
    </row>
    <row r="159" spans="1:9" ht="31.5">
      <c r="A159" s="79" t="s">
        <v>251</v>
      </c>
      <c r="B159" s="30" t="s">
        <v>144</v>
      </c>
      <c r="C159" s="30" t="s">
        <v>92</v>
      </c>
      <c r="D159" s="30" t="s">
        <v>84</v>
      </c>
      <c r="E159" s="33" t="s">
        <v>208</v>
      </c>
      <c r="F159" s="30"/>
      <c r="G159" s="49">
        <f>G160</f>
        <v>742</v>
      </c>
      <c r="H159" s="49">
        <f>H160</f>
        <v>573.2</v>
      </c>
      <c r="I159" s="57">
        <f t="shared" si="7"/>
        <v>77.3</v>
      </c>
    </row>
    <row r="160" spans="1:9" ht="15.75">
      <c r="A160" s="44" t="s">
        <v>1</v>
      </c>
      <c r="B160" s="30" t="s">
        <v>144</v>
      </c>
      <c r="C160" s="30" t="s">
        <v>92</v>
      </c>
      <c r="D160" s="30" t="s">
        <v>84</v>
      </c>
      <c r="E160" s="33" t="s">
        <v>208</v>
      </c>
      <c r="F160" s="30" t="s">
        <v>162</v>
      </c>
      <c r="G160" s="49">
        <v>742</v>
      </c>
      <c r="H160" s="49">
        <v>573.2</v>
      </c>
      <c r="I160" s="57">
        <f t="shared" si="7"/>
        <v>77.3</v>
      </c>
    </row>
    <row r="161" spans="1:9" ht="31.5">
      <c r="A161" s="79" t="s">
        <v>252</v>
      </c>
      <c r="B161" s="30" t="s">
        <v>144</v>
      </c>
      <c r="C161" s="30" t="s">
        <v>92</v>
      </c>
      <c r="D161" s="30" t="s">
        <v>84</v>
      </c>
      <c r="E161" s="33" t="s">
        <v>209</v>
      </c>
      <c r="F161" s="30"/>
      <c r="G161" s="49">
        <f>G162</f>
        <v>1320</v>
      </c>
      <c r="H161" s="49">
        <f>H162</f>
        <v>1320</v>
      </c>
      <c r="I161" s="57">
        <f t="shared" si="7"/>
        <v>100</v>
      </c>
    </row>
    <row r="162" spans="1:9" ht="15.75">
      <c r="A162" s="44" t="s">
        <v>1</v>
      </c>
      <c r="B162" s="30" t="s">
        <v>144</v>
      </c>
      <c r="C162" s="30" t="s">
        <v>92</v>
      </c>
      <c r="D162" s="30" t="s">
        <v>84</v>
      </c>
      <c r="E162" s="33" t="s">
        <v>209</v>
      </c>
      <c r="F162" s="30" t="s">
        <v>162</v>
      </c>
      <c r="G162" s="49">
        <v>1320</v>
      </c>
      <c r="H162" s="49">
        <v>1320</v>
      </c>
      <c r="I162" s="57">
        <f t="shared" si="7"/>
        <v>100</v>
      </c>
    </row>
    <row r="163" spans="1:9" ht="21" customHeight="1">
      <c r="A163" s="44" t="s">
        <v>219</v>
      </c>
      <c r="B163" s="30" t="s">
        <v>144</v>
      </c>
      <c r="C163" s="30" t="s">
        <v>92</v>
      </c>
      <c r="D163" s="30" t="s">
        <v>84</v>
      </c>
      <c r="E163" s="35" t="s">
        <v>160</v>
      </c>
      <c r="F163" s="30"/>
      <c r="G163" s="49">
        <f>G164+G166</f>
        <v>12779.5</v>
      </c>
      <c r="H163" s="49">
        <f>H164+H166</f>
        <v>12727.199999999999</v>
      </c>
      <c r="I163" s="57">
        <f t="shared" si="7"/>
        <v>99.6</v>
      </c>
    </row>
    <row r="164" spans="1:9" ht="15.75">
      <c r="A164" s="44" t="s">
        <v>215</v>
      </c>
      <c r="B164" s="30" t="s">
        <v>144</v>
      </c>
      <c r="C164" s="30" t="s">
        <v>92</v>
      </c>
      <c r="D164" s="30" t="s">
        <v>84</v>
      </c>
      <c r="E164" s="35" t="s">
        <v>216</v>
      </c>
      <c r="F164" s="30"/>
      <c r="G164" s="49">
        <f>G165</f>
        <v>1964.3</v>
      </c>
      <c r="H164" s="49">
        <f>H165</f>
        <v>1964.3</v>
      </c>
      <c r="I164" s="57">
        <f t="shared" si="7"/>
        <v>100</v>
      </c>
    </row>
    <row r="165" spans="1:9" ht="15.75">
      <c r="A165" s="73" t="s">
        <v>124</v>
      </c>
      <c r="B165" s="30" t="s">
        <v>144</v>
      </c>
      <c r="C165" s="30" t="s">
        <v>92</v>
      </c>
      <c r="D165" s="30" t="s">
        <v>84</v>
      </c>
      <c r="E165" s="35" t="s">
        <v>216</v>
      </c>
      <c r="F165" s="30" t="s">
        <v>125</v>
      </c>
      <c r="G165" s="49">
        <v>1964.3</v>
      </c>
      <c r="H165" s="49">
        <v>1964.3</v>
      </c>
      <c r="I165" s="57">
        <f t="shared" si="7"/>
        <v>100</v>
      </c>
    </row>
    <row r="166" spans="1:9" ht="15.75">
      <c r="A166" s="44" t="s">
        <v>217</v>
      </c>
      <c r="B166" s="30" t="s">
        <v>144</v>
      </c>
      <c r="C166" s="30" t="s">
        <v>92</v>
      </c>
      <c r="D166" s="30" t="s">
        <v>84</v>
      </c>
      <c r="E166" s="35" t="s">
        <v>218</v>
      </c>
      <c r="F166" s="30"/>
      <c r="G166" s="49">
        <f>G167</f>
        <v>10815.2</v>
      </c>
      <c r="H166" s="49">
        <f>H167</f>
        <v>10762.9</v>
      </c>
      <c r="I166" s="57">
        <f t="shared" si="7"/>
        <v>99.5</v>
      </c>
    </row>
    <row r="167" spans="1:9" ht="15.75">
      <c r="A167" s="73" t="s">
        <v>124</v>
      </c>
      <c r="B167" s="30" t="s">
        <v>144</v>
      </c>
      <c r="C167" s="30" t="s">
        <v>92</v>
      </c>
      <c r="D167" s="30" t="s">
        <v>84</v>
      </c>
      <c r="E167" s="35" t="s">
        <v>218</v>
      </c>
      <c r="F167" s="30" t="s">
        <v>125</v>
      </c>
      <c r="G167" s="49">
        <v>10815.2</v>
      </c>
      <c r="H167" s="49">
        <v>10762.9</v>
      </c>
      <c r="I167" s="57">
        <f t="shared" si="7"/>
        <v>99.5</v>
      </c>
    </row>
    <row r="168" spans="1:9" ht="15.75">
      <c r="A168" s="25" t="s">
        <v>170</v>
      </c>
      <c r="B168" s="26" t="s">
        <v>144</v>
      </c>
      <c r="C168" s="26" t="s">
        <v>87</v>
      </c>
      <c r="D168" s="26"/>
      <c r="E168" s="29"/>
      <c r="F168" s="26"/>
      <c r="G168" s="55">
        <f>G169+G176</f>
        <v>6255</v>
      </c>
      <c r="H168" s="55">
        <f>H169+H176</f>
        <v>6255</v>
      </c>
      <c r="I168" s="63">
        <f t="shared" si="7"/>
        <v>100</v>
      </c>
    </row>
    <row r="169" spans="1:9" ht="15.75">
      <c r="A169" s="25" t="s">
        <v>171</v>
      </c>
      <c r="B169" s="26" t="s">
        <v>144</v>
      </c>
      <c r="C169" s="26" t="s">
        <v>87</v>
      </c>
      <c r="D169" s="26" t="s">
        <v>87</v>
      </c>
      <c r="E169" s="25"/>
      <c r="F169" s="26"/>
      <c r="G169" s="55">
        <f>G170+G174</f>
        <v>6165</v>
      </c>
      <c r="H169" s="55">
        <f>H170+H174</f>
        <v>6165</v>
      </c>
      <c r="I169" s="63">
        <f t="shared" si="7"/>
        <v>100</v>
      </c>
    </row>
    <row r="170" spans="1:9" ht="15.75">
      <c r="A170" s="73" t="s">
        <v>103</v>
      </c>
      <c r="B170" s="30" t="s">
        <v>144</v>
      </c>
      <c r="C170" s="30" t="s">
        <v>87</v>
      </c>
      <c r="D170" s="30" t="s">
        <v>87</v>
      </c>
      <c r="E170" s="35" t="s">
        <v>147</v>
      </c>
      <c r="F170" s="26"/>
      <c r="G170" s="49">
        <f aca="true" t="shared" si="8" ref="G170:H172">G171</f>
        <v>6074</v>
      </c>
      <c r="H170" s="49">
        <f t="shared" si="8"/>
        <v>6074</v>
      </c>
      <c r="I170" s="57">
        <f t="shared" si="7"/>
        <v>100</v>
      </c>
    </row>
    <row r="171" spans="1:9" ht="21" customHeight="1">
      <c r="A171" s="75" t="s">
        <v>7</v>
      </c>
      <c r="B171" s="30" t="s">
        <v>144</v>
      </c>
      <c r="C171" s="30" t="s">
        <v>87</v>
      </c>
      <c r="D171" s="30" t="s">
        <v>87</v>
      </c>
      <c r="E171" s="35" t="s">
        <v>163</v>
      </c>
      <c r="F171" s="30"/>
      <c r="G171" s="49">
        <f t="shared" si="8"/>
        <v>6074</v>
      </c>
      <c r="H171" s="49">
        <f t="shared" si="8"/>
        <v>6074</v>
      </c>
      <c r="I171" s="57">
        <f t="shared" si="7"/>
        <v>100</v>
      </c>
    </row>
    <row r="172" spans="1:9" ht="30.75" customHeight="1">
      <c r="A172" s="75" t="s">
        <v>292</v>
      </c>
      <c r="B172" s="30" t="s">
        <v>144</v>
      </c>
      <c r="C172" s="30" t="s">
        <v>87</v>
      </c>
      <c r="D172" s="30" t="s">
        <v>87</v>
      </c>
      <c r="E172" s="35" t="s">
        <v>202</v>
      </c>
      <c r="F172" s="30"/>
      <c r="G172" s="49">
        <f t="shared" si="8"/>
        <v>6074</v>
      </c>
      <c r="H172" s="49">
        <f t="shared" si="8"/>
        <v>6074</v>
      </c>
      <c r="I172" s="57">
        <f t="shared" si="7"/>
        <v>100</v>
      </c>
    </row>
    <row r="173" spans="1:9" ht="30.75" customHeight="1">
      <c r="A173" s="44" t="s">
        <v>57</v>
      </c>
      <c r="B173" s="30" t="s">
        <v>144</v>
      </c>
      <c r="C173" s="30" t="s">
        <v>87</v>
      </c>
      <c r="D173" s="30" t="s">
        <v>87</v>
      </c>
      <c r="E173" s="35" t="s">
        <v>202</v>
      </c>
      <c r="F173" s="31" t="s">
        <v>105</v>
      </c>
      <c r="G173" s="49">
        <v>6074</v>
      </c>
      <c r="H173" s="49">
        <v>6074</v>
      </c>
      <c r="I173" s="57">
        <f t="shared" si="7"/>
        <v>100</v>
      </c>
    </row>
    <row r="174" spans="1:9" ht="15.75">
      <c r="A174" s="44" t="s">
        <v>307</v>
      </c>
      <c r="B174" s="30" t="s">
        <v>144</v>
      </c>
      <c r="C174" s="30" t="s">
        <v>87</v>
      </c>
      <c r="D174" s="30" t="s">
        <v>87</v>
      </c>
      <c r="E174" s="35" t="s">
        <v>308</v>
      </c>
      <c r="F174" s="31"/>
      <c r="G174" s="49">
        <f>G175</f>
        <v>91</v>
      </c>
      <c r="H174" s="49">
        <f>H175</f>
        <v>91</v>
      </c>
      <c r="I174" s="57">
        <f t="shared" si="7"/>
        <v>100</v>
      </c>
    </row>
    <row r="175" spans="1:9" ht="31.5">
      <c r="A175" s="44" t="s">
        <v>57</v>
      </c>
      <c r="B175" s="30" t="s">
        <v>144</v>
      </c>
      <c r="C175" s="30" t="s">
        <v>87</v>
      </c>
      <c r="D175" s="30" t="s">
        <v>87</v>
      </c>
      <c r="E175" s="35" t="s">
        <v>308</v>
      </c>
      <c r="F175" s="31" t="s">
        <v>105</v>
      </c>
      <c r="G175" s="49">
        <v>91</v>
      </c>
      <c r="H175" s="49">
        <v>91</v>
      </c>
      <c r="I175" s="57">
        <f t="shared" si="7"/>
        <v>100</v>
      </c>
    </row>
    <row r="176" spans="1:9" ht="18.75" customHeight="1">
      <c r="A176" s="25" t="s">
        <v>173</v>
      </c>
      <c r="B176" s="26" t="s">
        <v>144</v>
      </c>
      <c r="C176" s="26" t="s">
        <v>87</v>
      </c>
      <c r="D176" s="26" t="s">
        <v>89</v>
      </c>
      <c r="E176" s="29"/>
      <c r="F176" s="26"/>
      <c r="G176" s="55">
        <f>G177</f>
        <v>90</v>
      </c>
      <c r="H176" s="55">
        <f>H177</f>
        <v>90</v>
      </c>
      <c r="I176" s="63">
        <f t="shared" si="7"/>
        <v>100</v>
      </c>
    </row>
    <row r="177" spans="1:9" ht="18.75" customHeight="1">
      <c r="A177" s="73" t="s">
        <v>103</v>
      </c>
      <c r="B177" s="30" t="s">
        <v>144</v>
      </c>
      <c r="C177" s="30" t="s">
        <v>87</v>
      </c>
      <c r="D177" s="30" t="s">
        <v>89</v>
      </c>
      <c r="E177" s="35" t="s">
        <v>147</v>
      </c>
      <c r="F177" s="26"/>
      <c r="G177" s="49">
        <f>G178</f>
        <v>90</v>
      </c>
      <c r="H177" s="49">
        <f>H178</f>
        <v>90</v>
      </c>
      <c r="I177" s="57">
        <f t="shared" si="7"/>
        <v>100</v>
      </c>
    </row>
    <row r="178" spans="1:9" ht="21" customHeight="1">
      <c r="A178" s="75" t="s">
        <v>7</v>
      </c>
      <c r="B178" s="30" t="s">
        <v>144</v>
      </c>
      <c r="C178" s="30" t="s">
        <v>87</v>
      </c>
      <c r="D178" s="30" t="s">
        <v>89</v>
      </c>
      <c r="E178" s="35" t="s">
        <v>163</v>
      </c>
      <c r="F178" s="30"/>
      <c r="G178" s="49">
        <f>G180</f>
        <v>90</v>
      </c>
      <c r="H178" s="49">
        <f>H180</f>
        <v>90</v>
      </c>
      <c r="I178" s="57">
        <f t="shared" si="7"/>
        <v>100</v>
      </c>
    </row>
    <row r="179" spans="1:9" ht="15.75">
      <c r="A179" s="75" t="s">
        <v>293</v>
      </c>
      <c r="B179" s="30" t="s">
        <v>144</v>
      </c>
      <c r="C179" s="31" t="s">
        <v>87</v>
      </c>
      <c r="D179" s="31" t="s">
        <v>89</v>
      </c>
      <c r="E179" s="35" t="s">
        <v>203</v>
      </c>
      <c r="F179" s="30"/>
      <c r="G179" s="49">
        <f>G180</f>
        <v>90</v>
      </c>
      <c r="H179" s="49">
        <f>H180</f>
        <v>90</v>
      </c>
      <c r="I179" s="57">
        <f t="shared" si="7"/>
        <v>100</v>
      </c>
    </row>
    <row r="180" spans="1:9" ht="15.75">
      <c r="A180" s="73" t="s">
        <v>124</v>
      </c>
      <c r="B180" s="30" t="s">
        <v>144</v>
      </c>
      <c r="C180" s="31" t="s">
        <v>87</v>
      </c>
      <c r="D180" s="31" t="s">
        <v>89</v>
      </c>
      <c r="E180" s="35" t="s">
        <v>203</v>
      </c>
      <c r="F180" s="30" t="s">
        <v>125</v>
      </c>
      <c r="G180" s="49">
        <v>90</v>
      </c>
      <c r="H180" s="49">
        <v>90</v>
      </c>
      <c r="I180" s="57">
        <f t="shared" si="7"/>
        <v>100</v>
      </c>
    </row>
    <row r="181" spans="1:9" s="4" customFormat="1" ht="15.75">
      <c r="A181" s="25" t="s">
        <v>294</v>
      </c>
      <c r="B181" s="26" t="s">
        <v>144</v>
      </c>
      <c r="C181" s="26" t="s">
        <v>91</v>
      </c>
      <c r="D181" s="26"/>
      <c r="E181" s="29"/>
      <c r="F181" s="26"/>
      <c r="G181" s="55">
        <f>G187+G182</f>
        <v>16487.6</v>
      </c>
      <c r="H181" s="55">
        <f>H187+H182</f>
        <v>16487.4</v>
      </c>
      <c r="I181" s="63">
        <f t="shared" si="7"/>
        <v>100</v>
      </c>
    </row>
    <row r="182" spans="1:9" ht="15.75">
      <c r="A182" s="25" t="s">
        <v>175</v>
      </c>
      <c r="B182" s="30" t="s">
        <v>144</v>
      </c>
      <c r="C182" s="26" t="s">
        <v>91</v>
      </c>
      <c r="D182" s="26" t="s">
        <v>82</v>
      </c>
      <c r="E182" s="29"/>
      <c r="F182" s="26"/>
      <c r="G182" s="55">
        <f>G183</f>
        <v>1126</v>
      </c>
      <c r="H182" s="55">
        <f>H183</f>
        <v>1126</v>
      </c>
      <c r="I182" s="63">
        <f t="shared" si="7"/>
        <v>100</v>
      </c>
    </row>
    <row r="183" spans="1:9" ht="15.75">
      <c r="A183" s="79" t="s">
        <v>130</v>
      </c>
      <c r="B183" s="30" t="s">
        <v>144</v>
      </c>
      <c r="C183" s="30" t="s">
        <v>91</v>
      </c>
      <c r="D183" s="30" t="s">
        <v>82</v>
      </c>
      <c r="E183" s="35" t="s">
        <v>29</v>
      </c>
      <c r="F183" s="31"/>
      <c r="G183" s="49">
        <f>G184</f>
        <v>1126</v>
      </c>
      <c r="H183" s="49">
        <f>H184</f>
        <v>1126</v>
      </c>
      <c r="I183" s="57">
        <f t="shared" si="7"/>
        <v>100</v>
      </c>
    </row>
    <row r="184" spans="1:9" ht="47.25">
      <c r="A184" s="79" t="s">
        <v>284</v>
      </c>
      <c r="B184" s="30" t="s">
        <v>144</v>
      </c>
      <c r="C184" s="30" t="s">
        <v>91</v>
      </c>
      <c r="D184" s="30" t="s">
        <v>82</v>
      </c>
      <c r="E184" s="35" t="s">
        <v>30</v>
      </c>
      <c r="F184" s="31"/>
      <c r="G184" s="49">
        <f>G186</f>
        <v>1126</v>
      </c>
      <c r="H184" s="49">
        <f>H186</f>
        <v>1126</v>
      </c>
      <c r="I184" s="57">
        <f t="shared" si="7"/>
        <v>100</v>
      </c>
    </row>
    <row r="185" spans="1:9" ht="63">
      <c r="A185" s="79" t="s">
        <v>317</v>
      </c>
      <c r="B185" s="30" t="s">
        <v>144</v>
      </c>
      <c r="C185" s="30" t="s">
        <v>91</v>
      </c>
      <c r="D185" s="30" t="s">
        <v>82</v>
      </c>
      <c r="E185" s="35" t="s">
        <v>30</v>
      </c>
      <c r="F185" s="31"/>
      <c r="G185" s="49">
        <f>G186</f>
        <v>1126</v>
      </c>
      <c r="H185" s="49">
        <f>H186</f>
        <v>1126</v>
      </c>
      <c r="I185" s="57">
        <f t="shared" si="7"/>
        <v>100</v>
      </c>
    </row>
    <row r="186" spans="1:9" ht="18.75" customHeight="1">
      <c r="A186" s="79" t="s">
        <v>24</v>
      </c>
      <c r="B186" s="30" t="s">
        <v>144</v>
      </c>
      <c r="C186" s="30" t="s">
        <v>91</v>
      </c>
      <c r="D186" s="30" t="s">
        <v>82</v>
      </c>
      <c r="E186" s="35" t="s">
        <v>30</v>
      </c>
      <c r="F186" s="31" t="s">
        <v>31</v>
      </c>
      <c r="G186" s="49">
        <v>1126</v>
      </c>
      <c r="H186" s="49">
        <v>1126</v>
      </c>
      <c r="I186" s="57">
        <f t="shared" si="7"/>
        <v>100</v>
      </c>
    </row>
    <row r="187" spans="1:9" ht="18.75" customHeight="1">
      <c r="A187" s="25" t="s">
        <v>295</v>
      </c>
      <c r="B187" s="26" t="s">
        <v>144</v>
      </c>
      <c r="C187" s="26" t="s">
        <v>91</v>
      </c>
      <c r="D187" s="26" t="s">
        <v>85</v>
      </c>
      <c r="E187" s="29"/>
      <c r="F187" s="26"/>
      <c r="G187" s="55">
        <f>G188+G190</f>
        <v>15361.6</v>
      </c>
      <c r="H187" s="55">
        <f>H188+H190</f>
        <v>15361.4</v>
      </c>
      <c r="I187" s="63">
        <f t="shared" si="7"/>
        <v>100</v>
      </c>
    </row>
    <row r="188" spans="1:9" s="24" customFormat="1" ht="18.75" customHeight="1">
      <c r="A188" s="44" t="s">
        <v>309</v>
      </c>
      <c r="B188" s="30" t="s">
        <v>144</v>
      </c>
      <c r="C188" s="30" t="s">
        <v>91</v>
      </c>
      <c r="D188" s="30" t="s">
        <v>85</v>
      </c>
      <c r="E188" s="33" t="s">
        <v>310</v>
      </c>
      <c r="F188" s="30"/>
      <c r="G188" s="49">
        <f>G189</f>
        <v>44</v>
      </c>
      <c r="H188" s="49">
        <f>H189</f>
        <v>44</v>
      </c>
      <c r="I188" s="57">
        <f t="shared" si="7"/>
        <v>100</v>
      </c>
    </row>
    <row r="189" spans="1:9" ht="31.5">
      <c r="A189" s="44" t="s">
        <v>57</v>
      </c>
      <c r="B189" s="30" t="s">
        <v>144</v>
      </c>
      <c r="C189" s="30" t="s">
        <v>91</v>
      </c>
      <c r="D189" s="30" t="s">
        <v>85</v>
      </c>
      <c r="E189" s="33" t="s">
        <v>310</v>
      </c>
      <c r="F189" s="30" t="s">
        <v>105</v>
      </c>
      <c r="G189" s="49">
        <v>44</v>
      </c>
      <c r="H189" s="49">
        <v>44</v>
      </c>
      <c r="I189" s="57">
        <f t="shared" si="7"/>
        <v>100</v>
      </c>
    </row>
    <row r="190" spans="1:9" ht="18.75" customHeight="1">
      <c r="A190" s="73" t="s">
        <v>103</v>
      </c>
      <c r="B190" s="30" t="s">
        <v>144</v>
      </c>
      <c r="C190" s="30" t="s">
        <v>91</v>
      </c>
      <c r="D190" s="30" t="s">
        <v>85</v>
      </c>
      <c r="E190" s="35" t="s">
        <v>147</v>
      </c>
      <c r="F190" s="26"/>
      <c r="G190" s="49">
        <f>G191</f>
        <v>15317.6</v>
      </c>
      <c r="H190" s="49">
        <f>H191</f>
        <v>15317.4</v>
      </c>
      <c r="I190" s="57">
        <f t="shared" si="7"/>
        <v>100</v>
      </c>
    </row>
    <row r="191" spans="1:9" ht="21" customHeight="1">
      <c r="A191" s="82" t="s">
        <v>228</v>
      </c>
      <c r="B191" s="30" t="s">
        <v>144</v>
      </c>
      <c r="C191" s="30" t="s">
        <v>91</v>
      </c>
      <c r="D191" s="30" t="s">
        <v>85</v>
      </c>
      <c r="E191" s="35" t="s">
        <v>172</v>
      </c>
      <c r="F191" s="30"/>
      <c r="G191" s="49">
        <f>G192+G194</f>
        <v>15317.6</v>
      </c>
      <c r="H191" s="49">
        <f>H192+H194</f>
        <v>15317.4</v>
      </c>
      <c r="I191" s="57">
        <f t="shared" si="7"/>
        <v>100</v>
      </c>
    </row>
    <row r="192" spans="1:9" ht="48" customHeight="1">
      <c r="A192" s="75" t="s">
        <v>296</v>
      </c>
      <c r="B192" s="30" t="s">
        <v>144</v>
      </c>
      <c r="C192" s="30" t="s">
        <v>91</v>
      </c>
      <c r="D192" s="30" t="s">
        <v>85</v>
      </c>
      <c r="E192" s="35" t="s">
        <v>200</v>
      </c>
      <c r="F192" s="30"/>
      <c r="G192" s="49">
        <f>G193</f>
        <v>15117.6</v>
      </c>
      <c r="H192" s="49">
        <f>H193</f>
        <v>15117.6</v>
      </c>
      <c r="I192" s="57">
        <f t="shared" si="7"/>
        <v>100</v>
      </c>
    </row>
    <row r="193" spans="1:9" ht="33" customHeight="1">
      <c r="A193" s="44" t="s">
        <v>57</v>
      </c>
      <c r="B193" s="30" t="s">
        <v>144</v>
      </c>
      <c r="C193" s="30" t="s">
        <v>91</v>
      </c>
      <c r="D193" s="30" t="s">
        <v>85</v>
      </c>
      <c r="E193" s="35" t="s">
        <v>200</v>
      </c>
      <c r="F193" s="30" t="s">
        <v>105</v>
      </c>
      <c r="G193" s="49">
        <v>15117.6</v>
      </c>
      <c r="H193" s="49">
        <v>15117.6</v>
      </c>
      <c r="I193" s="57">
        <f t="shared" si="7"/>
        <v>100</v>
      </c>
    </row>
    <row r="194" spans="1:9" ht="18.75" customHeight="1">
      <c r="A194" s="77" t="s">
        <v>265</v>
      </c>
      <c r="B194" s="30" t="s">
        <v>144</v>
      </c>
      <c r="C194" s="30" t="s">
        <v>91</v>
      </c>
      <c r="D194" s="30" t="s">
        <v>85</v>
      </c>
      <c r="E194" s="35" t="s">
        <v>201</v>
      </c>
      <c r="F194" s="30"/>
      <c r="G194" s="49">
        <f>G195</f>
        <v>200</v>
      </c>
      <c r="H194" s="49">
        <f>H195</f>
        <v>199.8</v>
      </c>
      <c r="I194" s="57">
        <f t="shared" si="7"/>
        <v>99.9</v>
      </c>
    </row>
    <row r="195" spans="1:9" ht="18.75" customHeight="1">
      <c r="A195" s="77" t="s">
        <v>124</v>
      </c>
      <c r="B195" s="30" t="s">
        <v>144</v>
      </c>
      <c r="C195" s="30" t="s">
        <v>91</v>
      </c>
      <c r="D195" s="30" t="s">
        <v>85</v>
      </c>
      <c r="E195" s="35" t="s">
        <v>201</v>
      </c>
      <c r="F195" s="30" t="s">
        <v>125</v>
      </c>
      <c r="G195" s="49">
        <v>200</v>
      </c>
      <c r="H195" s="49">
        <v>199.8</v>
      </c>
      <c r="I195" s="57">
        <f t="shared" si="7"/>
        <v>99.9</v>
      </c>
    </row>
    <row r="196" spans="1:9" ht="18.75" customHeight="1">
      <c r="A196" s="25" t="s">
        <v>183</v>
      </c>
      <c r="B196" s="26" t="s">
        <v>144</v>
      </c>
      <c r="C196" s="26" t="s">
        <v>90</v>
      </c>
      <c r="D196" s="26"/>
      <c r="E196" s="29"/>
      <c r="F196" s="26"/>
      <c r="G196" s="55">
        <f>G197+G201</f>
        <v>5794.8</v>
      </c>
      <c r="H196" s="55">
        <f>H197+H201</f>
        <v>5751.2</v>
      </c>
      <c r="I196" s="63">
        <f t="shared" si="7"/>
        <v>99.2</v>
      </c>
    </row>
    <row r="197" spans="1:9" ht="18.75" customHeight="1">
      <c r="A197" s="25" t="s">
        <v>184</v>
      </c>
      <c r="B197" s="26" t="s">
        <v>144</v>
      </c>
      <c r="C197" s="26" t="s">
        <v>90</v>
      </c>
      <c r="D197" s="26" t="s">
        <v>82</v>
      </c>
      <c r="E197" s="29"/>
      <c r="F197" s="26"/>
      <c r="G197" s="55">
        <f aca="true" t="shared" si="9" ref="G197:H199">G198</f>
        <v>4370</v>
      </c>
      <c r="H197" s="55">
        <f t="shared" si="9"/>
        <v>4369.7</v>
      </c>
      <c r="I197" s="63">
        <f t="shared" si="7"/>
        <v>100</v>
      </c>
    </row>
    <row r="198" spans="1:9" ht="18.75" customHeight="1">
      <c r="A198" s="44" t="s">
        <v>185</v>
      </c>
      <c r="B198" s="30" t="s">
        <v>144</v>
      </c>
      <c r="C198" s="30" t="s">
        <v>90</v>
      </c>
      <c r="D198" s="30" t="s">
        <v>82</v>
      </c>
      <c r="E198" s="33" t="s">
        <v>186</v>
      </c>
      <c r="F198" s="30"/>
      <c r="G198" s="49">
        <f t="shared" si="9"/>
        <v>4370</v>
      </c>
      <c r="H198" s="49">
        <f t="shared" si="9"/>
        <v>4369.7</v>
      </c>
      <c r="I198" s="57">
        <f t="shared" si="7"/>
        <v>100</v>
      </c>
    </row>
    <row r="199" spans="1:9" ht="30.75" customHeight="1">
      <c r="A199" s="44" t="s">
        <v>100</v>
      </c>
      <c r="B199" s="30" t="s">
        <v>144</v>
      </c>
      <c r="C199" s="30" t="s">
        <v>90</v>
      </c>
      <c r="D199" s="30" t="s">
        <v>82</v>
      </c>
      <c r="E199" s="33" t="s">
        <v>35</v>
      </c>
      <c r="F199" s="30"/>
      <c r="G199" s="49">
        <f t="shared" si="9"/>
        <v>4370</v>
      </c>
      <c r="H199" s="49">
        <f t="shared" si="9"/>
        <v>4369.7</v>
      </c>
      <c r="I199" s="57">
        <f t="shared" si="7"/>
        <v>100</v>
      </c>
    </row>
    <row r="200" spans="1:9" ht="18.75" customHeight="1">
      <c r="A200" s="77" t="s">
        <v>146</v>
      </c>
      <c r="B200" s="30" t="s">
        <v>144</v>
      </c>
      <c r="C200" s="30" t="s">
        <v>90</v>
      </c>
      <c r="D200" s="30" t="s">
        <v>82</v>
      </c>
      <c r="E200" s="33" t="s">
        <v>35</v>
      </c>
      <c r="F200" s="30" t="s">
        <v>76</v>
      </c>
      <c r="G200" s="49">
        <v>4370</v>
      </c>
      <c r="H200" s="49">
        <v>4369.7</v>
      </c>
      <c r="I200" s="57">
        <f t="shared" si="7"/>
        <v>100</v>
      </c>
    </row>
    <row r="201" spans="1:9" ht="18.75" customHeight="1">
      <c r="A201" s="25" t="s">
        <v>187</v>
      </c>
      <c r="B201" s="26" t="s">
        <v>144</v>
      </c>
      <c r="C201" s="26" t="s">
        <v>90</v>
      </c>
      <c r="D201" s="26" t="s">
        <v>84</v>
      </c>
      <c r="E201" s="29"/>
      <c r="F201" s="26"/>
      <c r="G201" s="55">
        <f>G202</f>
        <v>1424.8</v>
      </c>
      <c r="H201" s="55">
        <f>H202</f>
        <v>1381.5</v>
      </c>
      <c r="I201" s="63">
        <f t="shared" si="7"/>
        <v>97</v>
      </c>
    </row>
    <row r="202" spans="1:9" ht="18.75" customHeight="1">
      <c r="A202" s="79" t="s">
        <v>25</v>
      </c>
      <c r="B202" s="30" t="s">
        <v>144</v>
      </c>
      <c r="C202" s="30" t="s">
        <v>90</v>
      </c>
      <c r="D202" s="30" t="s">
        <v>84</v>
      </c>
      <c r="E202" s="35" t="s">
        <v>153</v>
      </c>
      <c r="F202" s="31"/>
      <c r="G202" s="49">
        <f>G203</f>
        <v>1424.8</v>
      </c>
      <c r="H202" s="49">
        <f>H203</f>
        <v>1381.5</v>
      </c>
      <c r="I202" s="57">
        <f t="shared" si="7"/>
        <v>97</v>
      </c>
    </row>
    <row r="203" spans="1:9" ht="18" customHeight="1">
      <c r="A203" s="44" t="s">
        <v>44</v>
      </c>
      <c r="B203" s="30" t="s">
        <v>144</v>
      </c>
      <c r="C203" s="30" t="s">
        <v>90</v>
      </c>
      <c r="D203" s="30" t="s">
        <v>84</v>
      </c>
      <c r="E203" s="33" t="s">
        <v>191</v>
      </c>
      <c r="F203" s="30"/>
      <c r="G203" s="49">
        <f>G204+G206</f>
        <v>1424.8</v>
      </c>
      <c r="H203" s="49">
        <f>H204+H206</f>
        <v>1381.5</v>
      </c>
      <c r="I203" s="57">
        <f aca="true" t="shared" si="10" ref="I203:I266">ROUND(H203/G203*100,1)</f>
        <v>97</v>
      </c>
    </row>
    <row r="204" spans="1:9" ht="45.75" customHeight="1">
      <c r="A204" s="44" t="s">
        <v>205</v>
      </c>
      <c r="B204" s="30" t="s">
        <v>144</v>
      </c>
      <c r="C204" s="30" t="s">
        <v>90</v>
      </c>
      <c r="D204" s="30" t="s">
        <v>84</v>
      </c>
      <c r="E204" s="33" t="s">
        <v>266</v>
      </c>
      <c r="F204" s="30"/>
      <c r="G204" s="49">
        <f>G205</f>
        <v>317.8</v>
      </c>
      <c r="H204" s="49">
        <f>H205</f>
        <v>274.5</v>
      </c>
      <c r="I204" s="57">
        <f t="shared" si="10"/>
        <v>86.4</v>
      </c>
    </row>
    <row r="205" spans="1:9" ht="18.75" customHeight="1">
      <c r="A205" s="77" t="s">
        <v>146</v>
      </c>
      <c r="B205" s="30" t="s">
        <v>144</v>
      </c>
      <c r="C205" s="30" t="s">
        <v>90</v>
      </c>
      <c r="D205" s="30" t="s">
        <v>84</v>
      </c>
      <c r="E205" s="33" t="s">
        <v>266</v>
      </c>
      <c r="F205" s="30" t="s">
        <v>76</v>
      </c>
      <c r="G205" s="49">
        <v>317.8</v>
      </c>
      <c r="H205" s="49">
        <v>274.5</v>
      </c>
      <c r="I205" s="57">
        <f t="shared" si="10"/>
        <v>86.4</v>
      </c>
    </row>
    <row r="206" spans="1:9" ht="41.25" customHeight="1">
      <c r="A206" s="77" t="s">
        <v>297</v>
      </c>
      <c r="B206" s="30" t="s">
        <v>144</v>
      </c>
      <c r="C206" s="30" t="s">
        <v>90</v>
      </c>
      <c r="D206" s="30" t="s">
        <v>84</v>
      </c>
      <c r="E206" s="33" t="s">
        <v>267</v>
      </c>
      <c r="F206" s="30"/>
      <c r="G206" s="49">
        <f>G207</f>
        <v>1107</v>
      </c>
      <c r="H206" s="49">
        <f>H207</f>
        <v>1107</v>
      </c>
      <c r="I206" s="57">
        <f t="shared" si="10"/>
        <v>100</v>
      </c>
    </row>
    <row r="207" spans="1:9" ht="18.75" customHeight="1">
      <c r="A207" s="77" t="s">
        <v>146</v>
      </c>
      <c r="B207" s="30" t="s">
        <v>144</v>
      </c>
      <c r="C207" s="30" t="s">
        <v>90</v>
      </c>
      <c r="D207" s="30" t="s">
        <v>84</v>
      </c>
      <c r="E207" s="33" t="s">
        <v>267</v>
      </c>
      <c r="F207" s="30" t="s">
        <v>76</v>
      </c>
      <c r="G207" s="49">
        <v>1107</v>
      </c>
      <c r="H207" s="49">
        <v>1107</v>
      </c>
      <c r="I207" s="57">
        <f t="shared" si="10"/>
        <v>100</v>
      </c>
    </row>
    <row r="208" spans="1:9" s="4" customFormat="1" ht="15.75">
      <c r="A208" s="25" t="s">
        <v>178</v>
      </c>
      <c r="B208" s="26" t="s">
        <v>144</v>
      </c>
      <c r="C208" s="26" t="s">
        <v>94</v>
      </c>
      <c r="D208" s="26"/>
      <c r="E208" s="29"/>
      <c r="F208" s="26"/>
      <c r="G208" s="55">
        <f aca="true" t="shared" si="11" ref="G208:H212">G209</f>
        <v>6338.5</v>
      </c>
      <c r="H208" s="55">
        <f t="shared" si="11"/>
        <v>6338.5</v>
      </c>
      <c r="I208" s="63">
        <f t="shared" si="10"/>
        <v>100</v>
      </c>
    </row>
    <row r="209" spans="1:9" ht="17.25" customHeight="1">
      <c r="A209" s="83" t="s">
        <v>225</v>
      </c>
      <c r="B209" s="26" t="s">
        <v>144</v>
      </c>
      <c r="C209" s="26" t="s">
        <v>94</v>
      </c>
      <c r="D209" s="26" t="s">
        <v>83</v>
      </c>
      <c r="E209" s="29"/>
      <c r="F209" s="26"/>
      <c r="G209" s="55">
        <f t="shared" si="11"/>
        <v>6338.5</v>
      </c>
      <c r="H209" s="55">
        <f t="shared" si="11"/>
        <v>6338.5</v>
      </c>
      <c r="I209" s="63">
        <f t="shared" si="10"/>
        <v>100</v>
      </c>
    </row>
    <row r="210" spans="1:9" ht="18.75" customHeight="1">
      <c r="A210" s="73" t="s">
        <v>103</v>
      </c>
      <c r="B210" s="30" t="s">
        <v>144</v>
      </c>
      <c r="C210" s="30" t="s">
        <v>94</v>
      </c>
      <c r="D210" s="30" t="s">
        <v>83</v>
      </c>
      <c r="E210" s="35" t="s">
        <v>147</v>
      </c>
      <c r="F210" s="26"/>
      <c r="G210" s="49">
        <f t="shared" si="11"/>
        <v>6338.5</v>
      </c>
      <c r="H210" s="49">
        <f t="shared" si="11"/>
        <v>6338.5</v>
      </c>
      <c r="I210" s="57">
        <f t="shared" si="10"/>
        <v>100</v>
      </c>
    </row>
    <row r="211" spans="1:9" ht="30.75" customHeight="1">
      <c r="A211" s="75" t="s">
        <v>298</v>
      </c>
      <c r="B211" s="30" t="s">
        <v>144</v>
      </c>
      <c r="C211" s="30" t="s">
        <v>94</v>
      </c>
      <c r="D211" s="30" t="s">
        <v>83</v>
      </c>
      <c r="E211" s="35" t="s">
        <v>148</v>
      </c>
      <c r="F211" s="26"/>
      <c r="G211" s="49">
        <f t="shared" si="11"/>
        <v>6338.5</v>
      </c>
      <c r="H211" s="49">
        <f t="shared" si="11"/>
        <v>6338.5</v>
      </c>
      <c r="I211" s="57">
        <f t="shared" si="10"/>
        <v>100</v>
      </c>
    </row>
    <row r="212" spans="1:9" ht="47.25">
      <c r="A212" s="75" t="s">
        <v>299</v>
      </c>
      <c r="B212" s="30" t="s">
        <v>144</v>
      </c>
      <c r="C212" s="31" t="s">
        <v>94</v>
      </c>
      <c r="D212" s="31" t="s">
        <v>83</v>
      </c>
      <c r="E212" s="35" t="s">
        <v>199</v>
      </c>
      <c r="F212" s="26"/>
      <c r="G212" s="49">
        <f t="shared" si="11"/>
        <v>6338.5</v>
      </c>
      <c r="H212" s="49">
        <f t="shared" si="11"/>
        <v>6338.5</v>
      </c>
      <c r="I212" s="57">
        <f t="shared" si="10"/>
        <v>100</v>
      </c>
    </row>
    <row r="213" spans="1:9" ht="32.25" customHeight="1">
      <c r="A213" s="44" t="s">
        <v>57</v>
      </c>
      <c r="B213" s="30" t="s">
        <v>144</v>
      </c>
      <c r="C213" s="31" t="s">
        <v>94</v>
      </c>
      <c r="D213" s="31" t="s">
        <v>83</v>
      </c>
      <c r="E213" s="35" t="s">
        <v>199</v>
      </c>
      <c r="F213" s="31" t="s">
        <v>105</v>
      </c>
      <c r="G213" s="49">
        <v>6338.5</v>
      </c>
      <c r="H213" s="49">
        <v>6338.5</v>
      </c>
      <c r="I213" s="57">
        <f t="shared" si="10"/>
        <v>100</v>
      </c>
    </row>
    <row r="214" spans="1:9" ht="17.25" customHeight="1">
      <c r="A214" s="25" t="s">
        <v>10</v>
      </c>
      <c r="B214" s="26" t="s">
        <v>144</v>
      </c>
      <c r="C214" s="26" t="s">
        <v>88</v>
      </c>
      <c r="D214" s="30"/>
      <c r="E214" s="35"/>
      <c r="F214" s="30"/>
      <c r="G214" s="55">
        <f aca="true" t="shared" si="12" ref="G214:H216">G215</f>
        <v>8390</v>
      </c>
      <c r="H214" s="55">
        <f t="shared" si="12"/>
        <v>8390</v>
      </c>
      <c r="I214" s="63">
        <f t="shared" si="10"/>
        <v>100</v>
      </c>
    </row>
    <row r="215" spans="1:9" ht="18.75" customHeight="1">
      <c r="A215" s="25" t="s">
        <v>15</v>
      </c>
      <c r="B215" s="26" t="s">
        <v>144</v>
      </c>
      <c r="C215" s="26" t="s">
        <v>88</v>
      </c>
      <c r="D215" s="26" t="s">
        <v>83</v>
      </c>
      <c r="E215" s="37"/>
      <c r="F215" s="26"/>
      <c r="G215" s="55">
        <f t="shared" si="12"/>
        <v>8390</v>
      </c>
      <c r="H215" s="55">
        <f t="shared" si="12"/>
        <v>8390</v>
      </c>
      <c r="I215" s="63">
        <f t="shared" si="10"/>
        <v>100</v>
      </c>
    </row>
    <row r="216" spans="1:9" ht="30.75" customHeight="1">
      <c r="A216" s="76" t="s">
        <v>16</v>
      </c>
      <c r="B216" s="30" t="s">
        <v>144</v>
      </c>
      <c r="C216" s="30" t="s">
        <v>88</v>
      </c>
      <c r="D216" s="30" t="s">
        <v>83</v>
      </c>
      <c r="E216" s="33" t="s">
        <v>17</v>
      </c>
      <c r="F216" s="30"/>
      <c r="G216" s="49">
        <f t="shared" si="12"/>
        <v>8390</v>
      </c>
      <c r="H216" s="49">
        <f t="shared" si="12"/>
        <v>8390</v>
      </c>
      <c r="I216" s="57">
        <f t="shared" si="10"/>
        <v>100</v>
      </c>
    </row>
    <row r="217" spans="1:9" ht="18.75" customHeight="1">
      <c r="A217" s="76" t="s">
        <v>111</v>
      </c>
      <c r="B217" s="30" t="s">
        <v>144</v>
      </c>
      <c r="C217" s="30" t="s">
        <v>88</v>
      </c>
      <c r="D217" s="30" t="s">
        <v>83</v>
      </c>
      <c r="E217" s="33" t="s">
        <v>48</v>
      </c>
      <c r="F217" s="30"/>
      <c r="G217" s="49">
        <f>G219</f>
        <v>8390</v>
      </c>
      <c r="H217" s="49">
        <f>H219</f>
        <v>8390</v>
      </c>
      <c r="I217" s="57">
        <f t="shared" si="10"/>
        <v>100</v>
      </c>
    </row>
    <row r="218" spans="1:9" ht="16.5" customHeight="1">
      <c r="A218" s="76" t="s">
        <v>204</v>
      </c>
      <c r="B218" s="30" t="s">
        <v>144</v>
      </c>
      <c r="C218" s="30" t="s">
        <v>88</v>
      </c>
      <c r="D218" s="30" t="s">
        <v>83</v>
      </c>
      <c r="E218" s="33" t="s">
        <v>48</v>
      </c>
      <c r="F218" s="30"/>
      <c r="G218" s="49">
        <f>G219</f>
        <v>8390</v>
      </c>
      <c r="H218" s="49">
        <f>H219</f>
        <v>8390</v>
      </c>
      <c r="I218" s="57">
        <f t="shared" si="10"/>
        <v>100</v>
      </c>
    </row>
    <row r="219" spans="1:9" ht="31.5" customHeight="1">
      <c r="A219" s="76" t="s">
        <v>57</v>
      </c>
      <c r="B219" s="30" t="s">
        <v>144</v>
      </c>
      <c r="C219" s="30" t="s">
        <v>88</v>
      </c>
      <c r="D219" s="30" t="s">
        <v>83</v>
      </c>
      <c r="E219" s="33" t="s">
        <v>48</v>
      </c>
      <c r="F219" s="30" t="s">
        <v>105</v>
      </c>
      <c r="G219" s="49">
        <v>8390</v>
      </c>
      <c r="H219" s="49">
        <v>8390</v>
      </c>
      <c r="I219" s="57">
        <f t="shared" si="10"/>
        <v>100</v>
      </c>
    </row>
    <row r="220" spans="1:9" s="48" customFormat="1" ht="17.25" customHeight="1">
      <c r="A220" s="90" t="s">
        <v>277</v>
      </c>
      <c r="B220" s="46" t="s">
        <v>144</v>
      </c>
      <c r="C220" s="46"/>
      <c r="D220" s="46"/>
      <c r="E220" s="47"/>
      <c r="F220" s="46"/>
      <c r="G220" s="62">
        <f>G221+G225+G232</f>
        <v>18109</v>
      </c>
      <c r="H220" s="62">
        <f>H221+H225+H232</f>
        <v>17962.3</v>
      </c>
      <c r="I220" s="63">
        <f t="shared" si="10"/>
        <v>99.2</v>
      </c>
    </row>
    <row r="221" spans="1:9" ht="15.75">
      <c r="A221" s="25" t="s">
        <v>121</v>
      </c>
      <c r="B221" s="26" t="s">
        <v>144</v>
      </c>
      <c r="C221" s="27" t="s">
        <v>82</v>
      </c>
      <c r="D221" s="27"/>
      <c r="E221" s="25"/>
      <c r="F221" s="28"/>
      <c r="G221" s="55">
        <f aca="true" t="shared" si="13" ref="G221:H223">G222</f>
        <v>15812.7</v>
      </c>
      <c r="H221" s="55">
        <f t="shared" si="13"/>
        <v>15666</v>
      </c>
      <c r="I221" s="63">
        <f t="shared" si="10"/>
        <v>99.1</v>
      </c>
    </row>
    <row r="222" spans="1:9" ht="15.75">
      <c r="A222" s="75" t="s">
        <v>261</v>
      </c>
      <c r="B222" s="30" t="s">
        <v>144</v>
      </c>
      <c r="C222" s="31" t="s">
        <v>82</v>
      </c>
      <c r="D222" s="31" t="s">
        <v>223</v>
      </c>
      <c r="E222" s="31" t="s">
        <v>262</v>
      </c>
      <c r="F222" s="31"/>
      <c r="G222" s="49">
        <f t="shared" si="13"/>
        <v>15812.7</v>
      </c>
      <c r="H222" s="49">
        <f t="shared" si="13"/>
        <v>15666</v>
      </c>
      <c r="I222" s="57">
        <f t="shared" si="10"/>
        <v>99.1</v>
      </c>
    </row>
    <row r="223" spans="1:9" ht="15.75">
      <c r="A223" s="75" t="s">
        <v>263</v>
      </c>
      <c r="B223" s="30" t="s">
        <v>144</v>
      </c>
      <c r="C223" s="31" t="s">
        <v>82</v>
      </c>
      <c r="D223" s="31" t="s">
        <v>223</v>
      </c>
      <c r="E223" s="31" t="s">
        <v>264</v>
      </c>
      <c r="F223" s="31"/>
      <c r="G223" s="49">
        <f t="shared" si="13"/>
        <v>15812.7</v>
      </c>
      <c r="H223" s="49">
        <f t="shared" si="13"/>
        <v>15666</v>
      </c>
      <c r="I223" s="57">
        <f t="shared" si="10"/>
        <v>99.1</v>
      </c>
    </row>
    <row r="224" spans="1:9" ht="15.75">
      <c r="A224" s="75" t="s">
        <v>282</v>
      </c>
      <c r="B224" s="30" t="s">
        <v>144</v>
      </c>
      <c r="C224" s="31" t="s">
        <v>82</v>
      </c>
      <c r="D224" s="31" t="s">
        <v>223</v>
      </c>
      <c r="E224" s="31" t="s">
        <v>264</v>
      </c>
      <c r="F224" s="31" t="s">
        <v>144</v>
      </c>
      <c r="G224" s="49">
        <v>15812.7</v>
      </c>
      <c r="H224" s="49">
        <v>15666</v>
      </c>
      <c r="I224" s="57">
        <f t="shared" si="10"/>
        <v>99.1</v>
      </c>
    </row>
    <row r="225" spans="1:9" s="4" customFormat="1" ht="17.25" customHeight="1">
      <c r="A225" s="25" t="s">
        <v>152</v>
      </c>
      <c r="B225" s="26" t="s">
        <v>144</v>
      </c>
      <c r="C225" s="26" t="s">
        <v>85</v>
      </c>
      <c r="D225" s="26"/>
      <c r="E225" s="29"/>
      <c r="F225" s="26"/>
      <c r="G225" s="55">
        <f aca="true" t="shared" si="14" ref="G225:H230">G226</f>
        <v>795.8</v>
      </c>
      <c r="H225" s="55">
        <f t="shared" si="14"/>
        <v>795.8</v>
      </c>
      <c r="I225" s="63">
        <f t="shared" si="10"/>
        <v>100</v>
      </c>
    </row>
    <row r="226" spans="1:9" s="4" customFormat="1" ht="17.25" customHeight="1">
      <c r="A226" s="25" t="s">
        <v>245</v>
      </c>
      <c r="B226" s="26" t="s">
        <v>144</v>
      </c>
      <c r="C226" s="26" t="s">
        <v>85</v>
      </c>
      <c r="D226" s="26" t="s">
        <v>89</v>
      </c>
      <c r="E226" s="29"/>
      <c r="F226" s="26"/>
      <c r="G226" s="55">
        <f t="shared" si="14"/>
        <v>795.8</v>
      </c>
      <c r="H226" s="55">
        <f t="shared" si="14"/>
        <v>795.8</v>
      </c>
      <c r="I226" s="63">
        <f t="shared" si="10"/>
        <v>100</v>
      </c>
    </row>
    <row r="227" spans="1:9" s="4" customFormat="1" ht="17.25" customHeight="1">
      <c r="A227" s="73" t="s">
        <v>103</v>
      </c>
      <c r="B227" s="30" t="s">
        <v>144</v>
      </c>
      <c r="C227" s="30" t="s">
        <v>85</v>
      </c>
      <c r="D227" s="30" t="s">
        <v>89</v>
      </c>
      <c r="E227" s="33" t="s">
        <v>147</v>
      </c>
      <c r="F227" s="30"/>
      <c r="G227" s="49">
        <f t="shared" si="14"/>
        <v>795.8</v>
      </c>
      <c r="H227" s="49">
        <f t="shared" si="14"/>
        <v>795.8</v>
      </c>
      <c r="I227" s="57">
        <f t="shared" si="10"/>
        <v>100</v>
      </c>
    </row>
    <row r="228" spans="1:9" ht="21" customHeight="1">
      <c r="A228" s="44" t="s">
        <v>219</v>
      </c>
      <c r="B228" s="30" t="s">
        <v>144</v>
      </c>
      <c r="C228" s="30" t="s">
        <v>85</v>
      </c>
      <c r="D228" s="30" t="s">
        <v>89</v>
      </c>
      <c r="E228" s="33" t="s">
        <v>160</v>
      </c>
      <c r="F228" s="30"/>
      <c r="G228" s="49">
        <f t="shared" si="14"/>
        <v>795.8</v>
      </c>
      <c r="H228" s="49">
        <f t="shared" si="14"/>
        <v>795.8</v>
      </c>
      <c r="I228" s="57">
        <f t="shared" si="10"/>
        <v>100</v>
      </c>
    </row>
    <row r="229" spans="1:9" ht="31.5">
      <c r="A229" s="44" t="s">
        <v>283</v>
      </c>
      <c r="B229" s="30" t="s">
        <v>144</v>
      </c>
      <c r="C229" s="30" t="s">
        <v>85</v>
      </c>
      <c r="D229" s="30" t="s">
        <v>89</v>
      </c>
      <c r="E229" s="35" t="s">
        <v>214</v>
      </c>
      <c r="F229" s="30"/>
      <c r="G229" s="49">
        <f t="shared" si="14"/>
        <v>795.8</v>
      </c>
      <c r="H229" s="49">
        <f t="shared" si="14"/>
        <v>795.8</v>
      </c>
      <c r="I229" s="57">
        <f t="shared" si="10"/>
        <v>100</v>
      </c>
    </row>
    <row r="230" spans="1:9" ht="18.75" customHeight="1">
      <c r="A230" s="44" t="s">
        <v>71</v>
      </c>
      <c r="B230" s="30" t="s">
        <v>144</v>
      </c>
      <c r="C230" s="30" t="s">
        <v>85</v>
      </c>
      <c r="D230" s="30" t="s">
        <v>89</v>
      </c>
      <c r="E230" s="35" t="s">
        <v>214</v>
      </c>
      <c r="F230" s="30"/>
      <c r="G230" s="49">
        <f t="shared" si="14"/>
        <v>795.8</v>
      </c>
      <c r="H230" s="49">
        <f t="shared" si="14"/>
        <v>795.8</v>
      </c>
      <c r="I230" s="57">
        <f t="shared" si="10"/>
        <v>100</v>
      </c>
    </row>
    <row r="231" spans="1:9" ht="18.75" customHeight="1">
      <c r="A231" s="44" t="s">
        <v>1</v>
      </c>
      <c r="B231" s="30" t="s">
        <v>144</v>
      </c>
      <c r="C231" s="30" t="s">
        <v>85</v>
      </c>
      <c r="D231" s="30" t="s">
        <v>89</v>
      </c>
      <c r="E231" s="35" t="s">
        <v>214</v>
      </c>
      <c r="F231" s="30" t="s">
        <v>162</v>
      </c>
      <c r="G231" s="57">
        <v>795.8</v>
      </c>
      <c r="H231" s="57">
        <v>795.8</v>
      </c>
      <c r="I231" s="57">
        <f t="shared" si="10"/>
        <v>100</v>
      </c>
    </row>
    <row r="232" spans="1:9" s="4" customFormat="1" ht="18.75" customHeight="1">
      <c r="A232" s="25" t="s">
        <v>155</v>
      </c>
      <c r="B232" s="26" t="s">
        <v>144</v>
      </c>
      <c r="C232" s="26" t="s">
        <v>92</v>
      </c>
      <c r="D232" s="26"/>
      <c r="E232" s="37"/>
      <c r="F232" s="26"/>
      <c r="G232" s="63">
        <f>G233</f>
        <v>1500.5</v>
      </c>
      <c r="H232" s="63">
        <f>H233</f>
        <v>1500.5</v>
      </c>
      <c r="I232" s="63">
        <f t="shared" si="10"/>
        <v>100</v>
      </c>
    </row>
    <row r="233" spans="1:9" s="4" customFormat="1" ht="18.75" customHeight="1">
      <c r="A233" s="25" t="s">
        <v>110</v>
      </c>
      <c r="B233" s="26" t="s">
        <v>144</v>
      </c>
      <c r="C233" s="26" t="s">
        <v>92</v>
      </c>
      <c r="D233" s="26" t="s">
        <v>84</v>
      </c>
      <c r="E233" s="37"/>
      <c r="F233" s="26"/>
      <c r="G233" s="63">
        <f>G234+G238</f>
        <v>1500.5</v>
      </c>
      <c r="H233" s="63">
        <f>H234+H238</f>
        <v>1500.5</v>
      </c>
      <c r="I233" s="63">
        <f t="shared" si="10"/>
        <v>100</v>
      </c>
    </row>
    <row r="234" spans="1:9" ht="46.5" customHeight="1">
      <c r="A234" s="73" t="s">
        <v>290</v>
      </c>
      <c r="B234" s="30" t="s">
        <v>144</v>
      </c>
      <c r="C234" s="30" t="s">
        <v>92</v>
      </c>
      <c r="D234" s="30" t="s">
        <v>84</v>
      </c>
      <c r="E234" s="35" t="s">
        <v>179</v>
      </c>
      <c r="F234" s="30"/>
      <c r="G234" s="49">
        <f>G235</f>
        <v>1180.8</v>
      </c>
      <c r="H234" s="49">
        <f>H235</f>
        <v>1180.8</v>
      </c>
      <c r="I234" s="57">
        <f t="shared" si="10"/>
        <v>100</v>
      </c>
    </row>
    <row r="235" spans="1:9" ht="15.75">
      <c r="A235" s="73" t="s">
        <v>300</v>
      </c>
      <c r="B235" s="30" t="s">
        <v>144</v>
      </c>
      <c r="C235" s="30" t="s">
        <v>92</v>
      </c>
      <c r="D235" s="30" t="s">
        <v>84</v>
      </c>
      <c r="E235" s="35" t="s">
        <v>211</v>
      </c>
      <c r="F235" s="30"/>
      <c r="G235" s="49">
        <f>G236+G237</f>
        <v>1180.8</v>
      </c>
      <c r="H235" s="49">
        <f>H236+H237</f>
        <v>1180.8</v>
      </c>
      <c r="I235" s="57">
        <f t="shared" si="10"/>
        <v>100</v>
      </c>
    </row>
    <row r="236" spans="1:9" ht="15.75">
      <c r="A236" s="44" t="s">
        <v>1</v>
      </c>
      <c r="B236" s="30" t="s">
        <v>144</v>
      </c>
      <c r="C236" s="30" t="s">
        <v>92</v>
      </c>
      <c r="D236" s="30" t="s">
        <v>84</v>
      </c>
      <c r="E236" s="35" t="s">
        <v>211</v>
      </c>
      <c r="F236" s="30" t="s">
        <v>162</v>
      </c>
      <c r="G236" s="49">
        <v>1023.8</v>
      </c>
      <c r="H236" s="49">
        <v>1023.8</v>
      </c>
      <c r="I236" s="57">
        <f t="shared" si="10"/>
        <v>100</v>
      </c>
    </row>
    <row r="237" spans="1:9" ht="15.75">
      <c r="A237" s="73" t="s">
        <v>280</v>
      </c>
      <c r="B237" s="30" t="s">
        <v>144</v>
      </c>
      <c r="C237" s="30" t="s">
        <v>92</v>
      </c>
      <c r="D237" s="30" t="s">
        <v>84</v>
      </c>
      <c r="E237" s="35" t="s">
        <v>211</v>
      </c>
      <c r="F237" s="30" t="s">
        <v>144</v>
      </c>
      <c r="G237" s="49">
        <v>157</v>
      </c>
      <c r="H237" s="49">
        <v>157</v>
      </c>
      <c r="I237" s="57">
        <f t="shared" si="10"/>
        <v>100</v>
      </c>
    </row>
    <row r="238" spans="1:9" ht="21" customHeight="1">
      <c r="A238" s="44" t="s">
        <v>219</v>
      </c>
      <c r="B238" s="30" t="s">
        <v>144</v>
      </c>
      <c r="C238" s="30" t="s">
        <v>92</v>
      </c>
      <c r="D238" s="30" t="s">
        <v>84</v>
      </c>
      <c r="E238" s="35" t="s">
        <v>160</v>
      </c>
      <c r="F238" s="30"/>
      <c r="G238" s="57">
        <f>G239+G241</f>
        <v>319.7</v>
      </c>
      <c r="H238" s="57">
        <f>H239+H241</f>
        <v>319.7</v>
      </c>
      <c r="I238" s="57">
        <f t="shared" si="10"/>
        <v>100</v>
      </c>
    </row>
    <row r="239" spans="1:9" ht="31.5" customHeight="1">
      <c r="A239" s="44" t="s">
        <v>255</v>
      </c>
      <c r="B239" s="30" t="s">
        <v>144</v>
      </c>
      <c r="C239" s="30" t="s">
        <v>92</v>
      </c>
      <c r="D239" s="30" t="s">
        <v>84</v>
      </c>
      <c r="E239" s="35" t="s">
        <v>213</v>
      </c>
      <c r="F239" s="30"/>
      <c r="G239" s="49">
        <f>G240</f>
        <v>162.7</v>
      </c>
      <c r="H239" s="49">
        <f>H240</f>
        <v>162.7</v>
      </c>
      <c r="I239" s="57">
        <f t="shared" si="10"/>
        <v>100</v>
      </c>
    </row>
    <row r="240" spans="1:9" ht="15.75">
      <c r="A240" s="44" t="s">
        <v>1</v>
      </c>
      <c r="B240" s="30" t="s">
        <v>144</v>
      </c>
      <c r="C240" s="30" t="s">
        <v>92</v>
      </c>
      <c r="D240" s="30" t="s">
        <v>84</v>
      </c>
      <c r="E240" s="35" t="s">
        <v>213</v>
      </c>
      <c r="F240" s="30" t="s">
        <v>162</v>
      </c>
      <c r="G240" s="64">
        <v>162.7</v>
      </c>
      <c r="H240" s="64">
        <v>162.7</v>
      </c>
      <c r="I240" s="57">
        <f t="shared" si="10"/>
        <v>100</v>
      </c>
    </row>
    <row r="241" spans="1:9" ht="31.5">
      <c r="A241" s="44" t="s">
        <v>256</v>
      </c>
      <c r="B241" s="30" t="s">
        <v>144</v>
      </c>
      <c r="C241" s="30" t="s">
        <v>92</v>
      </c>
      <c r="D241" s="30" t="s">
        <v>84</v>
      </c>
      <c r="E241" s="35" t="s">
        <v>254</v>
      </c>
      <c r="F241" s="30"/>
      <c r="G241" s="49">
        <f>G242</f>
        <v>157</v>
      </c>
      <c r="H241" s="49">
        <f>H242</f>
        <v>157</v>
      </c>
      <c r="I241" s="57">
        <f t="shared" si="10"/>
        <v>100</v>
      </c>
    </row>
    <row r="242" spans="1:9" ht="15.75">
      <c r="A242" s="44" t="s">
        <v>1</v>
      </c>
      <c r="B242" s="30" t="s">
        <v>144</v>
      </c>
      <c r="C242" s="30" t="s">
        <v>92</v>
      </c>
      <c r="D242" s="30" t="s">
        <v>84</v>
      </c>
      <c r="E242" s="35" t="s">
        <v>254</v>
      </c>
      <c r="F242" s="30" t="s">
        <v>162</v>
      </c>
      <c r="G242" s="49">
        <v>157</v>
      </c>
      <c r="H242" s="49">
        <v>157</v>
      </c>
      <c r="I242" s="57">
        <f t="shared" si="10"/>
        <v>100</v>
      </c>
    </row>
    <row r="243" spans="1:9" ht="30" customHeight="1">
      <c r="A243" s="54" t="s">
        <v>43</v>
      </c>
      <c r="B243" s="53" t="s">
        <v>60</v>
      </c>
      <c r="C243" s="53"/>
      <c r="D243" s="53"/>
      <c r="E243" s="54"/>
      <c r="F243" s="53"/>
      <c r="G243" s="91">
        <f aca="true" t="shared" si="15" ref="G243:H247">G244</f>
        <v>7417.7</v>
      </c>
      <c r="H243" s="91">
        <f t="shared" si="15"/>
        <v>7417.7</v>
      </c>
      <c r="I243" s="66">
        <f t="shared" si="10"/>
        <v>100</v>
      </c>
    </row>
    <row r="244" spans="1:9" ht="18.75" customHeight="1">
      <c r="A244" s="25" t="s">
        <v>121</v>
      </c>
      <c r="B244" s="26" t="s">
        <v>60</v>
      </c>
      <c r="C244" s="27" t="s">
        <v>82</v>
      </c>
      <c r="D244" s="32"/>
      <c r="E244" s="41"/>
      <c r="F244" s="32"/>
      <c r="G244" s="65">
        <f t="shared" si="15"/>
        <v>7417.7</v>
      </c>
      <c r="H244" s="65">
        <f t="shared" si="15"/>
        <v>7417.7</v>
      </c>
      <c r="I244" s="63">
        <f t="shared" si="10"/>
        <v>100</v>
      </c>
    </row>
    <row r="245" spans="1:9" ht="31.5" customHeight="1">
      <c r="A245" s="25" t="s">
        <v>192</v>
      </c>
      <c r="B245" s="26" t="s">
        <v>60</v>
      </c>
      <c r="C245" s="26" t="s">
        <v>82</v>
      </c>
      <c r="D245" s="26" t="s">
        <v>86</v>
      </c>
      <c r="E245" s="29"/>
      <c r="F245" s="26"/>
      <c r="G245" s="55">
        <f t="shared" si="15"/>
        <v>7417.7</v>
      </c>
      <c r="H245" s="55">
        <f t="shared" si="15"/>
        <v>7417.7</v>
      </c>
      <c r="I245" s="63">
        <f t="shared" si="10"/>
        <v>100</v>
      </c>
    </row>
    <row r="246" spans="1:9" ht="31.5" customHeight="1">
      <c r="A246" s="73" t="s">
        <v>127</v>
      </c>
      <c r="B246" s="30" t="s">
        <v>60</v>
      </c>
      <c r="C246" s="30" t="s">
        <v>82</v>
      </c>
      <c r="D246" s="30" t="s">
        <v>86</v>
      </c>
      <c r="E246" s="30" t="s">
        <v>123</v>
      </c>
      <c r="F246" s="30"/>
      <c r="G246" s="49">
        <f t="shared" si="15"/>
        <v>7417.7</v>
      </c>
      <c r="H246" s="49">
        <f t="shared" si="15"/>
        <v>7417.7</v>
      </c>
      <c r="I246" s="57">
        <f t="shared" si="10"/>
        <v>100</v>
      </c>
    </row>
    <row r="247" spans="1:9" ht="15.75">
      <c r="A247" s="44" t="s">
        <v>77</v>
      </c>
      <c r="B247" s="40" t="s">
        <v>60</v>
      </c>
      <c r="C247" s="30" t="s">
        <v>82</v>
      </c>
      <c r="D247" s="30" t="s">
        <v>86</v>
      </c>
      <c r="E247" s="30" t="s">
        <v>128</v>
      </c>
      <c r="F247" s="30"/>
      <c r="G247" s="49">
        <f t="shared" si="15"/>
        <v>7417.7</v>
      </c>
      <c r="H247" s="49">
        <f t="shared" si="15"/>
        <v>7417.7</v>
      </c>
      <c r="I247" s="57">
        <f t="shared" si="10"/>
        <v>100</v>
      </c>
    </row>
    <row r="248" spans="1:9" ht="15.75">
      <c r="A248" s="44" t="s">
        <v>180</v>
      </c>
      <c r="B248" s="40" t="s">
        <v>60</v>
      </c>
      <c r="C248" s="30" t="s">
        <v>82</v>
      </c>
      <c r="D248" s="30" t="s">
        <v>86</v>
      </c>
      <c r="E248" s="30" t="s">
        <v>128</v>
      </c>
      <c r="F248" s="30" t="s">
        <v>125</v>
      </c>
      <c r="G248" s="49">
        <v>7417.7</v>
      </c>
      <c r="H248" s="49">
        <v>7417.7</v>
      </c>
      <c r="I248" s="57">
        <f t="shared" si="10"/>
        <v>100</v>
      </c>
    </row>
    <row r="249" spans="1:9" ht="29.25" customHeight="1">
      <c r="A249" s="54" t="s">
        <v>42</v>
      </c>
      <c r="B249" s="53" t="s">
        <v>162</v>
      </c>
      <c r="C249" s="53"/>
      <c r="D249" s="53"/>
      <c r="E249" s="54"/>
      <c r="F249" s="53"/>
      <c r="G249" s="91">
        <f>G250+G261</f>
        <v>11898.6</v>
      </c>
      <c r="H249" s="91">
        <f>H250+H261</f>
        <v>11852.9</v>
      </c>
      <c r="I249" s="66">
        <f t="shared" si="10"/>
        <v>99.6</v>
      </c>
    </row>
    <row r="250" spans="1:9" ht="18.75" customHeight="1">
      <c r="A250" s="25" t="s">
        <v>121</v>
      </c>
      <c r="B250" s="26" t="s">
        <v>162</v>
      </c>
      <c r="C250" s="27" t="s">
        <v>82</v>
      </c>
      <c r="D250" s="38"/>
      <c r="E250" s="39"/>
      <c r="F250" s="38"/>
      <c r="G250" s="65">
        <f>G251</f>
        <v>8098.1</v>
      </c>
      <c r="H250" s="65">
        <f>H251</f>
        <v>8097.8</v>
      </c>
      <c r="I250" s="63">
        <f t="shared" si="10"/>
        <v>100</v>
      </c>
    </row>
    <row r="251" spans="1:9" ht="18.75" customHeight="1">
      <c r="A251" s="25" t="s">
        <v>136</v>
      </c>
      <c r="B251" s="26" t="s">
        <v>162</v>
      </c>
      <c r="C251" s="26" t="s">
        <v>82</v>
      </c>
      <c r="D251" s="26" t="s">
        <v>223</v>
      </c>
      <c r="E251" s="39"/>
      <c r="F251" s="38"/>
      <c r="G251" s="65">
        <f>G252+G255+G258</f>
        <v>8098.1</v>
      </c>
      <c r="H251" s="65">
        <f>H252+H255+H258</f>
        <v>8097.8</v>
      </c>
      <c r="I251" s="63">
        <f t="shared" si="10"/>
        <v>100</v>
      </c>
    </row>
    <row r="252" spans="1:9" ht="31.5" customHeight="1">
      <c r="A252" s="73" t="s">
        <v>127</v>
      </c>
      <c r="B252" s="30" t="s">
        <v>162</v>
      </c>
      <c r="C252" s="30" t="s">
        <v>82</v>
      </c>
      <c r="D252" s="30" t="s">
        <v>223</v>
      </c>
      <c r="E252" s="30" t="s">
        <v>123</v>
      </c>
      <c r="F252" s="30"/>
      <c r="G252" s="49">
        <f>G253</f>
        <v>7722.5</v>
      </c>
      <c r="H252" s="49">
        <f>H253</f>
        <v>7722.2</v>
      </c>
      <c r="I252" s="57">
        <f t="shared" si="10"/>
        <v>100</v>
      </c>
    </row>
    <row r="253" spans="1:9" ht="18.75" customHeight="1">
      <c r="A253" s="44" t="s">
        <v>77</v>
      </c>
      <c r="B253" s="40" t="s">
        <v>162</v>
      </c>
      <c r="C253" s="30" t="s">
        <v>82</v>
      </c>
      <c r="D253" s="30" t="s">
        <v>223</v>
      </c>
      <c r="E253" s="30" t="s">
        <v>128</v>
      </c>
      <c r="F253" s="30"/>
      <c r="G253" s="49">
        <f>G254</f>
        <v>7722.5</v>
      </c>
      <c r="H253" s="49">
        <f>H254</f>
        <v>7722.2</v>
      </c>
      <c r="I253" s="57">
        <f t="shared" si="10"/>
        <v>100</v>
      </c>
    </row>
    <row r="254" spans="1:9" ht="18.75" customHeight="1">
      <c r="A254" s="44" t="s">
        <v>180</v>
      </c>
      <c r="B254" s="40" t="s">
        <v>162</v>
      </c>
      <c r="C254" s="30" t="s">
        <v>82</v>
      </c>
      <c r="D254" s="30" t="s">
        <v>223</v>
      </c>
      <c r="E254" s="30" t="s">
        <v>128</v>
      </c>
      <c r="F254" s="30" t="s">
        <v>125</v>
      </c>
      <c r="G254" s="49">
        <v>7722.5</v>
      </c>
      <c r="H254" s="49">
        <v>7722.2</v>
      </c>
      <c r="I254" s="57">
        <f t="shared" si="10"/>
        <v>100</v>
      </c>
    </row>
    <row r="255" spans="1:9" ht="31.5" customHeight="1">
      <c r="A255" s="44" t="s">
        <v>102</v>
      </c>
      <c r="B255" s="30" t="s">
        <v>162</v>
      </c>
      <c r="C255" s="30" t="s">
        <v>82</v>
      </c>
      <c r="D255" s="30" t="s">
        <v>223</v>
      </c>
      <c r="E255" s="30" t="s">
        <v>137</v>
      </c>
      <c r="F255" s="30"/>
      <c r="G255" s="49">
        <f>G256</f>
        <v>350.6</v>
      </c>
      <c r="H255" s="49">
        <f>H256</f>
        <v>350.6</v>
      </c>
      <c r="I255" s="57">
        <f t="shared" si="10"/>
        <v>100</v>
      </c>
    </row>
    <row r="256" spans="1:9" ht="31.5" customHeight="1">
      <c r="A256" s="44" t="s">
        <v>96</v>
      </c>
      <c r="B256" s="40" t="s">
        <v>162</v>
      </c>
      <c r="C256" s="30" t="s">
        <v>82</v>
      </c>
      <c r="D256" s="30" t="s">
        <v>223</v>
      </c>
      <c r="E256" s="30" t="s">
        <v>138</v>
      </c>
      <c r="F256" s="30"/>
      <c r="G256" s="49">
        <f>G257</f>
        <v>350.6</v>
      </c>
      <c r="H256" s="49">
        <f>H257</f>
        <v>350.6</v>
      </c>
      <c r="I256" s="57">
        <f t="shared" si="10"/>
        <v>100</v>
      </c>
    </row>
    <row r="257" spans="1:9" ht="15.75">
      <c r="A257" s="44" t="s">
        <v>180</v>
      </c>
      <c r="B257" s="40" t="s">
        <v>162</v>
      </c>
      <c r="C257" s="30" t="s">
        <v>82</v>
      </c>
      <c r="D257" s="30" t="s">
        <v>223</v>
      </c>
      <c r="E257" s="30" t="s">
        <v>138</v>
      </c>
      <c r="F257" s="30" t="s">
        <v>125</v>
      </c>
      <c r="G257" s="49">
        <v>350.6</v>
      </c>
      <c r="H257" s="49">
        <v>350.6</v>
      </c>
      <c r="I257" s="57">
        <f t="shared" si="10"/>
        <v>100</v>
      </c>
    </row>
    <row r="258" spans="1:9" ht="30.75" customHeight="1">
      <c r="A258" s="44" t="s">
        <v>98</v>
      </c>
      <c r="B258" s="40" t="s">
        <v>162</v>
      </c>
      <c r="C258" s="30" t="s">
        <v>82</v>
      </c>
      <c r="D258" s="30" t="s">
        <v>223</v>
      </c>
      <c r="E258" s="30" t="s">
        <v>139</v>
      </c>
      <c r="F258" s="30"/>
      <c r="G258" s="49">
        <f>G259</f>
        <v>25</v>
      </c>
      <c r="H258" s="49">
        <f>H259</f>
        <v>25</v>
      </c>
      <c r="I258" s="57">
        <f t="shared" si="10"/>
        <v>100</v>
      </c>
    </row>
    <row r="259" spans="1:9" ht="15.75">
      <c r="A259" s="73" t="s">
        <v>337</v>
      </c>
      <c r="B259" s="40" t="s">
        <v>162</v>
      </c>
      <c r="C259" s="30" t="s">
        <v>82</v>
      </c>
      <c r="D259" s="30" t="s">
        <v>223</v>
      </c>
      <c r="E259" s="30" t="s">
        <v>141</v>
      </c>
      <c r="F259" s="30"/>
      <c r="G259" s="49">
        <f>G260</f>
        <v>25</v>
      </c>
      <c r="H259" s="49">
        <f>H260</f>
        <v>25</v>
      </c>
      <c r="I259" s="57">
        <f t="shared" si="10"/>
        <v>100</v>
      </c>
    </row>
    <row r="260" spans="1:9" ht="15.75">
      <c r="A260" s="44" t="s">
        <v>180</v>
      </c>
      <c r="B260" s="40" t="s">
        <v>162</v>
      </c>
      <c r="C260" s="30" t="s">
        <v>82</v>
      </c>
      <c r="D260" s="30" t="s">
        <v>223</v>
      </c>
      <c r="E260" s="30" t="s">
        <v>141</v>
      </c>
      <c r="F260" s="30" t="s">
        <v>125</v>
      </c>
      <c r="G260" s="49">
        <v>25</v>
      </c>
      <c r="H260" s="49">
        <v>25</v>
      </c>
      <c r="I260" s="57">
        <f t="shared" si="10"/>
        <v>100</v>
      </c>
    </row>
    <row r="261" spans="1:9" ht="18.75" customHeight="1">
      <c r="A261" s="25" t="s">
        <v>152</v>
      </c>
      <c r="B261" s="26" t="s">
        <v>162</v>
      </c>
      <c r="C261" s="26" t="s">
        <v>85</v>
      </c>
      <c r="D261" s="26"/>
      <c r="E261" s="26"/>
      <c r="F261" s="26"/>
      <c r="G261" s="55">
        <f>G262</f>
        <v>3800.5</v>
      </c>
      <c r="H261" s="55">
        <f>H262</f>
        <v>3755.1</v>
      </c>
      <c r="I261" s="63">
        <f t="shared" si="10"/>
        <v>98.8</v>
      </c>
    </row>
    <row r="262" spans="1:9" ht="18.75" customHeight="1">
      <c r="A262" s="25" t="s">
        <v>154</v>
      </c>
      <c r="B262" s="26" t="s">
        <v>162</v>
      </c>
      <c r="C262" s="26" t="s">
        <v>85</v>
      </c>
      <c r="D262" s="26" t="s">
        <v>88</v>
      </c>
      <c r="E262" s="26"/>
      <c r="F262" s="26"/>
      <c r="G262" s="55">
        <f>G263+G272+G266</f>
        <v>3800.5</v>
      </c>
      <c r="H262" s="55">
        <f>H263+H272+H266</f>
        <v>3755.1</v>
      </c>
      <c r="I262" s="63">
        <f t="shared" si="10"/>
        <v>98.8</v>
      </c>
    </row>
    <row r="263" spans="1:9" ht="18" customHeight="1">
      <c r="A263" s="79" t="s">
        <v>58</v>
      </c>
      <c r="B263" s="32" t="s">
        <v>162</v>
      </c>
      <c r="C263" s="30" t="s">
        <v>85</v>
      </c>
      <c r="D263" s="31" t="s">
        <v>88</v>
      </c>
      <c r="E263" s="35" t="s">
        <v>59</v>
      </c>
      <c r="F263" s="31"/>
      <c r="G263" s="49">
        <f>G264</f>
        <v>1000</v>
      </c>
      <c r="H263" s="49">
        <f>H264</f>
        <v>995</v>
      </c>
      <c r="I263" s="57">
        <f t="shared" si="10"/>
        <v>99.5</v>
      </c>
    </row>
    <row r="264" spans="1:9" ht="18.75" customHeight="1">
      <c r="A264" s="76" t="s">
        <v>232</v>
      </c>
      <c r="B264" s="40" t="s">
        <v>162</v>
      </c>
      <c r="C264" s="30" t="s">
        <v>85</v>
      </c>
      <c r="D264" s="31" t="s">
        <v>88</v>
      </c>
      <c r="E264" s="35" t="s">
        <v>231</v>
      </c>
      <c r="F264" s="31"/>
      <c r="G264" s="49">
        <f>G265</f>
        <v>1000</v>
      </c>
      <c r="H264" s="49">
        <f>H265</f>
        <v>995</v>
      </c>
      <c r="I264" s="57">
        <f t="shared" si="10"/>
        <v>99.5</v>
      </c>
    </row>
    <row r="265" spans="1:9" ht="18.75" customHeight="1">
      <c r="A265" s="73" t="s">
        <v>124</v>
      </c>
      <c r="B265" s="31" t="s">
        <v>162</v>
      </c>
      <c r="C265" s="31" t="s">
        <v>85</v>
      </c>
      <c r="D265" s="31" t="s">
        <v>88</v>
      </c>
      <c r="E265" s="35" t="s">
        <v>231</v>
      </c>
      <c r="F265" s="31" t="s">
        <v>125</v>
      </c>
      <c r="G265" s="49">
        <v>1000</v>
      </c>
      <c r="H265" s="49">
        <v>995</v>
      </c>
      <c r="I265" s="57">
        <f t="shared" si="10"/>
        <v>99.5</v>
      </c>
    </row>
    <row r="266" spans="1:9" ht="18.75" customHeight="1">
      <c r="A266" s="76" t="s">
        <v>112</v>
      </c>
      <c r="B266" s="40" t="s">
        <v>162</v>
      </c>
      <c r="C266" s="30" t="s">
        <v>85</v>
      </c>
      <c r="D266" s="30" t="s">
        <v>88</v>
      </c>
      <c r="E266" s="31" t="s">
        <v>29</v>
      </c>
      <c r="F266" s="30"/>
      <c r="G266" s="49">
        <f>G267</f>
        <v>551.4</v>
      </c>
      <c r="H266" s="49">
        <f>H267</f>
        <v>551.4</v>
      </c>
      <c r="I266" s="57">
        <f t="shared" si="10"/>
        <v>100</v>
      </c>
    </row>
    <row r="267" spans="1:9" ht="44.25" customHeight="1">
      <c r="A267" s="79" t="s">
        <v>284</v>
      </c>
      <c r="B267" s="40" t="s">
        <v>162</v>
      </c>
      <c r="C267" s="30" t="s">
        <v>85</v>
      </c>
      <c r="D267" s="30" t="s">
        <v>88</v>
      </c>
      <c r="E267" s="31" t="s">
        <v>30</v>
      </c>
      <c r="F267" s="30"/>
      <c r="G267" s="49">
        <f>G268+G270</f>
        <v>551.4</v>
      </c>
      <c r="H267" s="49">
        <f>H268+H270</f>
        <v>551.4</v>
      </c>
      <c r="I267" s="57">
        <f aca="true" t="shared" si="16" ref="I267:I288">ROUND(H267/G267*100,1)</f>
        <v>100</v>
      </c>
    </row>
    <row r="268" spans="1:9" ht="48.75" customHeight="1">
      <c r="A268" s="79" t="s">
        <v>315</v>
      </c>
      <c r="B268" s="40" t="s">
        <v>162</v>
      </c>
      <c r="C268" s="30" t="s">
        <v>85</v>
      </c>
      <c r="D268" s="30" t="s">
        <v>88</v>
      </c>
      <c r="E268" s="31" t="s">
        <v>113</v>
      </c>
      <c r="F268" s="30"/>
      <c r="G268" s="49">
        <f>G269</f>
        <v>530</v>
      </c>
      <c r="H268" s="49">
        <f>H269</f>
        <v>530</v>
      </c>
      <c r="I268" s="57">
        <f t="shared" si="16"/>
        <v>100</v>
      </c>
    </row>
    <row r="269" spans="1:9" ht="18.75" customHeight="1">
      <c r="A269" s="76" t="s">
        <v>24</v>
      </c>
      <c r="B269" s="40" t="s">
        <v>162</v>
      </c>
      <c r="C269" s="30" t="s">
        <v>85</v>
      </c>
      <c r="D269" s="30" t="s">
        <v>88</v>
      </c>
      <c r="E269" s="31" t="s">
        <v>113</v>
      </c>
      <c r="F269" s="32" t="s">
        <v>31</v>
      </c>
      <c r="G269" s="49">
        <v>530</v>
      </c>
      <c r="H269" s="49">
        <v>530</v>
      </c>
      <c r="I269" s="57">
        <f t="shared" si="16"/>
        <v>100</v>
      </c>
    </row>
    <row r="270" spans="1:9" ht="63">
      <c r="A270" s="79" t="s">
        <v>316</v>
      </c>
      <c r="B270" s="40" t="s">
        <v>162</v>
      </c>
      <c r="C270" s="30" t="s">
        <v>85</v>
      </c>
      <c r="D270" s="30" t="s">
        <v>88</v>
      </c>
      <c r="E270" s="35" t="s">
        <v>114</v>
      </c>
      <c r="F270" s="31"/>
      <c r="G270" s="49">
        <f>G271</f>
        <v>21.4</v>
      </c>
      <c r="H270" s="49">
        <f>H271</f>
        <v>21.4</v>
      </c>
      <c r="I270" s="57">
        <f t="shared" si="16"/>
        <v>100</v>
      </c>
    </row>
    <row r="271" spans="1:9" ht="18.75" customHeight="1">
      <c r="A271" s="79" t="s">
        <v>24</v>
      </c>
      <c r="B271" s="40" t="s">
        <v>162</v>
      </c>
      <c r="C271" s="30" t="s">
        <v>85</v>
      </c>
      <c r="D271" s="30" t="s">
        <v>88</v>
      </c>
      <c r="E271" s="35" t="s">
        <v>114</v>
      </c>
      <c r="F271" s="31" t="s">
        <v>31</v>
      </c>
      <c r="G271" s="49">
        <v>21.4</v>
      </c>
      <c r="H271" s="49">
        <v>21.4</v>
      </c>
      <c r="I271" s="57">
        <f t="shared" si="16"/>
        <v>100</v>
      </c>
    </row>
    <row r="272" spans="1:9" ht="15.75">
      <c r="A272" s="73" t="s">
        <v>103</v>
      </c>
      <c r="B272" s="30" t="s">
        <v>162</v>
      </c>
      <c r="C272" s="30" t="s">
        <v>85</v>
      </c>
      <c r="D272" s="30" t="s">
        <v>88</v>
      </c>
      <c r="E272" s="30" t="s">
        <v>222</v>
      </c>
      <c r="F272" s="26"/>
      <c r="G272" s="49">
        <f>G273+G275</f>
        <v>2249.1</v>
      </c>
      <c r="H272" s="49">
        <f>H273+H275</f>
        <v>2208.7</v>
      </c>
      <c r="I272" s="57">
        <f t="shared" si="16"/>
        <v>98.2</v>
      </c>
    </row>
    <row r="273" spans="1:9" ht="45" customHeight="1">
      <c r="A273" s="44" t="s">
        <v>301</v>
      </c>
      <c r="B273" s="30" t="s">
        <v>162</v>
      </c>
      <c r="C273" s="30" t="s">
        <v>85</v>
      </c>
      <c r="D273" s="30" t="s">
        <v>88</v>
      </c>
      <c r="E273" s="30" t="s">
        <v>229</v>
      </c>
      <c r="F273" s="26"/>
      <c r="G273" s="49">
        <f>G274</f>
        <v>399.1</v>
      </c>
      <c r="H273" s="49">
        <f>H274</f>
        <v>394.9</v>
      </c>
      <c r="I273" s="57">
        <f t="shared" si="16"/>
        <v>98.9</v>
      </c>
    </row>
    <row r="274" spans="1:9" ht="15.75">
      <c r="A274" s="44" t="s">
        <v>180</v>
      </c>
      <c r="B274" s="30" t="s">
        <v>162</v>
      </c>
      <c r="C274" s="30" t="s">
        <v>85</v>
      </c>
      <c r="D274" s="30" t="s">
        <v>88</v>
      </c>
      <c r="E274" s="30" t="s">
        <v>229</v>
      </c>
      <c r="F274" s="30" t="s">
        <v>125</v>
      </c>
      <c r="G274" s="49">
        <v>399.1</v>
      </c>
      <c r="H274" s="49">
        <v>394.9</v>
      </c>
      <c r="I274" s="57">
        <f t="shared" si="16"/>
        <v>98.9</v>
      </c>
    </row>
    <row r="275" spans="1:9" ht="43.5" customHeight="1">
      <c r="A275" s="73" t="s">
        <v>302</v>
      </c>
      <c r="B275" s="30" t="s">
        <v>162</v>
      </c>
      <c r="C275" s="30" t="s">
        <v>85</v>
      </c>
      <c r="D275" s="30" t="s">
        <v>88</v>
      </c>
      <c r="E275" s="35" t="s">
        <v>174</v>
      </c>
      <c r="F275" s="26"/>
      <c r="G275" s="56">
        <f>G276</f>
        <v>1850</v>
      </c>
      <c r="H275" s="56">
        <f>H276</f>
        <v>1813.8</v>
      </c>
      <c r="I275" s="57">
        <f t="shared" si="16"/>
        <v>98</v>
      </c>
    </row>
    <row r="276" spans="1:9" ht="34.5" customHeight="1">
      <c r="A276" s="44" t="s">
        <v>45</v>
      </c>
      <c r="B276" s="30" t="s">
        <v>162</v>
      </c>
      <c r="C276" s="30" t="s">
        <v>85</v>
      </c>
      <c r="D276" s="30" t="s">
        <v>88</v>
      </c>
      <c r="E276" s="35" t="s">
        <v>11</v>
      </c>
      <c r="F276" s="26"/>
      <c r="G276" s="49">
        <f>G277</f>
        <v>1850</v>
      </c>
      <c r="H276" s="49">
        <f>H277</f>
        <v>1813.8</v>
      </c>
      <c r="I276" s="57">
        <f t="shared" si="16"/>
        <v>98</v>
      </c>
    </row>
    <row r="277" spans="1:9" ht="15.75">
      <c r="A277" s="44" t="s">
        <v>180</v>
      </c>
      <c r="B277" s="30" t="s">
        <v>162</v>
      </c>
      <c r="C277" s="30" t="s">
        <v>85</v>
      </c>
      <c r="D277" s="30" t="s">
        <v>88</v>
      </c>
      <c r="E277" s="35" t="s">
        <v>11</v>
      </c>
      <c r="F277" s="30" t="s">
        <v>125</v>
      </c>
      <c r="G277" s="49">
        <v>1850</v>
      </c>
      <c r="H277" s="49">
        <v>1813.8</v>
      </c>
      <c r="I277" s="57">
        <f t="shared" si="16"/>
        <v>98</v>
      </c>
    </row>
    <row r="278" spans="1:9" ht="19.5" customHeight="1">
      <c r="A278" s="54" t="s">
        <v>27</v>
      </c>
      <c r="B278" s="53" t="s">
        <v>61</v>
      </c>
      <c r="C278" s="53"/>
      <c r="D278" s="53"/>
      <c r="E278" s="54"/>
      <c r="F278" s="53"/>
      <c r="G278" s="91">
        <f>G279</f>
        <v>3901.4</v>
      </c>
      <c r="H278" s="91">
        <f>H279</f>
        <v>3841.9</v>
      </c>
      <c r="I278" s="66">
        <f t="shared" si="16"/>
        <v>98.5</v>
      </c>
    </row>
    <row r="279" spans="1:9" ht="18.75" customHeight="1">
      <c r="A279" s="25" t="s">
        <v>121</v>
      </c>
      <c r="B279" s="26" t="s">
        <v>61</v>
      </c>
      <c r="C279" s="27" t="s">
        <v>82</v>
      </c>
      <c r="D279" s="32"/>
      <c r="E279" s="41"/>
      <c r="F279" s="32"/>
      <c r="G279" s="65">
        <f>G280+G284</f>
        <v>3901.4</v>
      </c>
      <c r="H279" s="65">
        <f>H280+H284</f>
        <v>3841.9</v>
      </c>
      <c r="I279" s="63">
        <f t="shared" si="16"/>
        <v>98.5</v>
      </c>
    </row>
    <row r="280" spans="1:9" s="4" customFormat="1" ht="31.5">
      <c r="A280" s="25" t="s">
        <v>268</v>
      </c>
      <c r="B280" s="26" t="s">
        <v>61</v>
      </c>
      <c r="C280" s="27" t="s">
        <v>82</v>
      </c>
      <c r="D280" s="38" t="s">
        <v>83</v>
      </c>
      <c r="E280" s="39"/>
      <c r="F280" s="38"/>
      <c r="G280" s="65">
        <f aca="true" t="shared" si="17" ref="G280:H282">G281</f>
        <v>1193</v>
      </c>
      <c r="H280" s="65">
        <f t="shared" si="17"/>
        <v>1181.9</v>
      </c>
      <c r="I280" s="63">
        <f t="shared" si="16"/>
        <v>99.1</v>
      </c>
    </row>
    <row r="281" spans="1:9" s="24" customFormat="1" ht="31.5" customHeight="1">
      <c r="A281" s="73" t="s">
        <v>127</v>
      </c>
      <c r="B281" s="30" t="s">
        <v>61</v>
      </c>
      <c r="C281" s="43" t="s">
        <v>82</v>
      </c>
      <c r="D281" s="32" t="s">
        <v>83</v>
      </c>
      <c r="E281" s="41" t="s">
        <v>123</v>
      </c>
      <c r="F281" s="32"/>
      <c r="G281" s="56">
        <f t="shared" si="17"/>
        <v>1193</v>
      </c>
      <c r="H281" s="56">
        <f t="shared" si="17"/>
        <v>1181.9</v>
      </c>
      <c r="I281" s="57">
        <f t="shared" si="16"/>
        <v>99.1</v>
      </c>
    </row>
    <row r="282" spans="1:9" s="24" customFormat="1" ht="15.75">
      <c r="A282" s="44" t="s">
        <v>269</v>
      </c>
      <c r="B282" s="30" t="s">
        <v>61</v>
      </c>
      <c r="C282" s="43" t="s">
        <v>82</v>
      </c>
      <c r="D282" s="32" t="s">
        <v>83</v>
      </c>
      <c r="E282" s="41" t="s">
        <v>270</v>
      </c>
      <c r="F282" s="32"/>
      <c r="G282" s="56">
        <f t="shared" si="17"/>
        <v>1193</v>
      </c>
      <c r="H282" s="56">
        <f t="shared" si="17"/>
        <v>1181.9</v>
      </c>
      <c r="I282" s="57">
        <f t="shared" si="16"/>
        <v>99.1</v>
      </c>
    </row>
    <row r="283" spans="1:9" s="24" customFormat="1" ht="18.75" customHeight="1">
      <c r="A283" s="44" t="s">
        <v>180</v>
      </c>
      <c r="B283" s="30" t="s">
        <v>61</v>
      </c>
      <c r="C283" s="43" t="s">
        <v>82</v>
      </c>
      <c r="D283" s="32" t="s">
        <v>83</v>
      </c>
      <c r="E283" s="41" t="s">
        <v>270</v>
      </c>
      <c r="F283" s="32" t="s">
        <v>125</v>
      </c>
      <c r="G283" s="56">
        <v>1193</v>
      </c>
      <c r="H283" s="56">
        <v>1181.9</v>
      </c>
      <c r="I283" s="57">
        <f t="shared" si="16"/>
        <v>99.1</v>
      </c>
    </row>
    <row r="284" spans="1:9" ht="35.25" customHeight="1">
      <c r="A284" s="72" t="s">
        <v>126</v>
      </c>
      <c r="B284" s="26" t="s">
        <v>61</v>
      </c>
      <c r="C284" s="26" t="s">
        <v>82</v>
      </c>
      <c r="D284" s="26" t="s">
        <v>84</v>
      </c>
      <c r="E284" s="26"/>
      <c r="F284" s="26"/>
      <c r="G284" s="55">
        <f aca="true" t="shared" si="18" ref="G284:H286">G285</f>
        <v>2708.4</v>
      </c>
      <c r="H284" s="55">
        <f t="shared" si="18"/>
        <v>2660</v>
      </c>
      <c r="I284" s="63">
        <f t="shared" si="16"/>
        <v>98.2</v>
      </c>
    </row>
    <row r="285" spans="1:9" ht="31.5" customHeight="1">
      <c r="A285" s="73" t="s">
        <v>127</v>
      </c>
      <c r="B285" s="30" t="s">
        <v>61</v>
      </c>
      <c r="C285" s="30" t="s">
        <v>82</v>
      </c>
      <c r="D285" s="30" t="s">
        <v>84</v>
      </c>
      <c r="E285" s="30" t="s">
        <v>123</v>
      </c>
      <c r="F285" s="30"/>
      <c r="G285" s="49">
        <f t="shared" si="18"/>
        <v>2708.4</v>
      </c>
      <c r="H285" s="49">
        <f t="shared" si="18"/>
        <v>2660</v>
      </c>
      <c r="I285" s="57">
        <f t="shared" si="16"/>
        <v>98.2</v>
      </c>
    </row>
    <row r="286" spans="1:9" ht="18.75" customHeight="1">
      <c r="A286" s="44" t="s">
        <v>77</v>
      </c>
      <c r="B286" s="40" t="s">
        <v>61</v>
      </c>
      <c r="C286" s="30" t="s">
        <v>82</v>
      </c>
      <c r="D286" s="30" t="s">
        <v>84</v>
      </c>
      <c r="E286" s="30" t="s">
        <v>128</v>
      </c>
      <c r="F286" s="30"/>
      <c r="G286" s="49">
        <f t="shared" si="18"/>
        <v>2708.4</v>
      </c>
      <c r="H286" s="49">
        <f t="shared" si="18"/>
        <v>2660</v>
      </c>
      <c r="I286" s="57">
        <f t="shared" si="16"/>
        <v>98.2</v>
      </c>
    </row>
    <row r="287" spans="1:9" ht="18.75" customHeight="1">
      <c r="A287" s="44" t="s">
        <v>180</v>
      </c>
      <c r="B287" s="40" t="s">
        <v>61</v>
      </c>
      <c r="C287" s="30" t="s">
        <v>82</v>
      </c>
      <c r="D287" s="30" t="s">
        <v>84</v>
      </c>
      <c r="E287" s="30" t="s">
        <v>128</v>
      </c>
      <c r="F287" s="30" t="s">
        <v>125</v>
      </c>
      <c r="G287" s="49">
        <v>2708.4</v>
      </c>
      <c r="H287" s="49">
        <v>2660</v>
      </c>
      <c r="I287" s="57">
        <f t="shared" si="16"/>
        <v>98.2</v>
      </c>
    </row>
    <row r="288" spans="1:9" ht="21.75" customHeight="1">
      <c r="A288" s="86" t="s">
        <v>75</v>
      </c>
      <c r="B288" s="92"/>
      <c r="C288" s="85"/>
      <c r="D288" s="85"/>
      <c r="E288" s="86"/>
      <c r="F288" s="87"/>
      <c r="G288" s="88">
        <f>G9+G249+G243+G278</f>
        <v>326410</v>
      </c>
      <c r="H288" s="88">
        <f>H9+H249+H243+H278</f>
        <v>320383.50000000006</v>
      </c>
      <c r="I288" s="67">
        <f t="shared" si="16"/>
        <v>98.2</v>
      </c>
    </row>
    <row r="289" spans="1:9" ht="1.5" customHeight="1">
      <c r="A289" s="108"/>
      <c r="B289" s="108"/>
      <c r="C289" s="108"/>
      <c r="D289" s="108"/>
      <c r="E289" s="108"/>
      <c r="F289" s="108"/>
      <c r="G289" s="108"/>
      <c r="H289" s="13"/>
      <c r="I289" s="13"/>
    </row>
  </sheetData>
  <mergeCells count="5">
    <mergeCell ref="E2:I2"/>
    <mergeCell ref="E3:I3"/>
    <mergeCell ref="G1:I1"/>
    <mergeCell ref="A289:G289"/>
    <mergeCell ref="A5:I5"/>
  </mergeCells>
  <printOptions/>
  <pageMargins left="0.3937007874015748" right="0.35" top="0.51" bottom="0.3937007874015748" header="0.1574803149606299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ЛЕНА МИЛЛЕР</cp:lastModifiedBy>
  <cp:lastPrinted>2013-03-18T08:24:51Z</cp:lastPrinted>
  <dcterms:created xsi:type="dcterms:W3CDTF">2002-11-27T07:56:57Z</dcterms:created>
  <dcterms:modified xsi:type="dcterms:W3CDTF">2013-04-24T12:44:58Z</dcterms:modified>
  <cp:category/>
  <cp:version/>
  <cp:contentType/>
  <cp:contentStatus/>
</cp:coreProperties>
</file>